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11" documentId="120_S{2AC9BD13-BADA-5192-A53E-5A8FF88502F6}" xr6:coauthVersionLast="47" xr6:coauthVersionMax="47" xr10:uidLastSave="{B2606AF3-C577-406F-ADE9-3CD6E43E196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<sst xmlns="http://schemas.openxmlformats.org/spreadsheetml/2006/main" count="180273" uniqueCount="39119">
  <si>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</si>
  <si>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</si>
  <si>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</si>
  <si>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</si>
  <si>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</si>
  <si>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</si>
  <si>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</si>
  <si>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</si>
  <si>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</si>
  <si>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</si>
  <si>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</si>
  <si>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</si>
  <si>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</si>
  <si>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</si>
  <si>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</si>
  <si>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</si>
  <si>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</si>
  <si>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</si>
  <si>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</si>
  <si>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</si>
  <si>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</si>
  <si>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</si>
  <si>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</si>
  <si>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</si>
  <si>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</si>
  <si>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</si>
  <si>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</si>
  <si>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</si>
  <si>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</si>
  <si>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</si>
  <si>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</si>
  <si>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</si>
  <si>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</si>
  <si>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</si>
  <si>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</si>
  <si>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</si>
  <si>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</si>
  <si>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</si>
  <si>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</si>
  <si>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</si>
  <si>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</si>
  <si>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</si>
  <si>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</si>
  <si>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</si>
  <si>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</si>
  <si>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</si>
  <si>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</si>
  <si>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</si>
  <si>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</si>
  <si>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</si>
  <si>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</si>
  <si>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</si>
  <si>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</si>
  <si>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</si>
  <si>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</si>
  <si>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</si>
  <si>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</si>
  <si>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</si>
  <si>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</si>
  <si>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</si>
  <si>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</si>
  <si>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</si>
  <si>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</si>
  <si>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</si>
  <si>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</si>
  <si>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</si>
  <si>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</si>
  <si>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</si>
  <si>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</si>
  <si>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</si>
  <si>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</si>
  <si>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</si>
  <si>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</si>
  <si>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</si>
  <si>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</si>
  <si>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</si>
  <si>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</si>
  <si>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</si>
  <si>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</si>
  <si>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</si>
  <si>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</si>
  <si>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</si>
  <si>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</si>
  <si>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</si>
  <si>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</si>
  <si>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</si>
  <si>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</si>
  <si>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</si>
  <si>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</si>
  <si>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</si>
  <si>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</si>
  <si>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</si>
  <si>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</si>
  <si>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</si>
  <si>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</si>
  <si>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</si>
  <si>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</si>
  <si>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</si>
  <si>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</si>
  <si>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</si>
  <si>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</si>
  <si>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</si>
  <si>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</si>
  <si>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</si>
  <si>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</si>
  <si>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</si>
  <si>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</si>
  <si>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</si>
  <si>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</si>
  <si>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</si>
  <si>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</si>
  <si>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</si>
  <si>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</si>
  <si>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</si>
  <si>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</si>
  <si>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</si>
  <si>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</si>
  <si>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</si>
  <si>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</si>
  <si>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</si>
  <si>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</si>
  <si>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</si>
  <si>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</si>
  <si>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</si>
  <si>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</si>
  <si>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</si>
  <si>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</si>
  <si>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</si>
  <si>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</si>
  <si>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</si>
  <si>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</si>
  <si>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</si>
  <si>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</si>
  <si>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</si>
  <si>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</si>
  <si>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</si>
  <si>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</si>
  <si>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</si>
  <si>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</si>
  <si>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</si>
  <si>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</si>
  <si>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</si>
  <si>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</si>
  <si>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</si>
  <si>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</si>
  <si>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</si>
  <si>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</si>
  <si>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</si>
  <si>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</si>
  <si>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</si>
  <si>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</si>
  <si>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</si>
  <si>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</si>
  <si>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</si>
  <si>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</si>
  <si>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</si>
  <si>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</si>
  <si>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</si>
  <si>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</si>
  <si>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</si>
  <si>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</si>
  <si>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</si>
  <si>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</si>
  <si>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</si>
  <si>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</si>
  <si>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</si>
  <si>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</si>
  <si>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</si>
  <si>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</si>
  <si>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</si>
  <si>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</si>
  <si>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</si>
  <si>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</si>
  <si>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</si>
  <si>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</si>
  <si>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</si>
  <si>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</si>
  <si>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</si>
  <si>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</si>
  <si>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</si>
  <si>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</si>
  <si>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</si>
  <si>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</si>
  <si>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</si>
  <si>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</si>
  <si>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</si>
  <si>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</si>
  <si>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</si>
  <si>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</si>
  <si>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</si>
  <si>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</si>
  <si>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</si>
  <si>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</si>
  <si>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</si>
  <si>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</si>
  <si>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</si>
  <si>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</si>
  <si>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</si>
  <si>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</si>
  <si>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</si>
  <si>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</si>
  <si>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</si>
  <si>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</si>
  <si>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</si>
  <si>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</si>
  <si>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</si>
  <si>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</si>
  <si>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</si>
  <si>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</si>
  <si>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</si>
  <si>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</si>
  <si>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</si>
  <si>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</si>
  <si>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</si>
  <si>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</si>
  <si>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</si>
  <si>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</si>
  <si>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</si>
  <si>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</si>
  <si>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</si>
  <si>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</si>
  <si>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</si>
  <si>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</si>
  <si>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</si>
  <si>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</si>
  <si>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</si>
  <si>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</si>
  <si>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</si>
  <si>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</si>
  <si>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</si>
  <si>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</si>
  <si>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</si>
  <si>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</si>
  <si>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</si>
  <si>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</si>
  <si>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</si>
  <si>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</si>
  <si>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</si>
  <si>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</si>
  <si>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</si>
  <si>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</si>
  <si>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</si>
  <si>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</si>
  <si>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</si>
  <si>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</si>
  <si>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</si>
  <si>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</si>
  <si>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</si>
  <si>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</si>
  <si>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</si>
  <si>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</si>
  <si>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</si>
  <si>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</si>
  <si>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</si>
  <si>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</si>
  <si>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</si>
  <si>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</si>
  <si>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</si>
  <si>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</si>
  <si>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</si>
  <si>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</si>
  <si>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</si>
  <si>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</si>
  <si>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</si>
  <si>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</si>
  <si>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</si>
  <si>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</si>
  <si>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</si>
  <si>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</si>
  <si>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</si>
  <si>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</si>
  <si>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</si>
  <si>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</si>
  <si>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</si>
  <si>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</si>
  <si>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</si>
  <si>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</si>
  <si>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</si>
  <si>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</si>
  <si>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</si>
  <si>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</si>
  <si>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</si>
  <si>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</si>
  <si>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</si>
  <si>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</si>
  <si>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</si>
  <si>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</si>
  <si>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</si>
  <si>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</si>
  <si>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</si>
  <si>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</si>
  <si>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</si>
  <si>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</si>
  <si>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</si>
  <si>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</si>
  <si>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</si>
  <si>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</si>
  <si>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</si>
  <si>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</si>
  <si>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</si>
  <si>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</si>
  <si>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</si>
  <si>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</si>
  <si>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</si>
  <si>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</si>
  <si>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</si>
  <si>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</si>
  <si>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</si>
  <si>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</si>
  <si>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</si>
  <si>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</si>
  <si>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</si>
  <si>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</si>
  <si>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</si>
  <si>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</si>
  <si>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</si>
  <si>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</si>
  <si>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</si>
  <si>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</si>
  <si>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</si>
  <si>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</si>
  <si>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</si>
  <si>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</si>
  <si>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</si>
  <si>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</si>
  <si>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</si>
  <si>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</si>
  <si>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</si>
  <si>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</si>
  <si>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</si>
  <si>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</si>
  <si>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</si>
  <si>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</si>
  <si>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</si>
  <si>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</si>
  <si>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</si>
  <si>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</si>
  <si>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</si>
  <si>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</si>
  <si>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</si>
  <si>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</si>
  <si>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</si>
  <si>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</si>
  <si>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</si>
  <si>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</si>
  <si>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</si>
  <si>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</si>
  <si>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</si>
  <si>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</si>
  <si>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</si>
  <si>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</si>
  <si>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</si>
  <si>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</si>
  <si>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</si>
  <si>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</si>
  <si>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</si>
  <si>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</si>
  <si>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</si>
  <si>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</si>
  <si>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</si>
  <si>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</si>
  <si>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</si>
  <si>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</si>
  <si>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</si>
  <si>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</si>
  <si>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</si>
  <si>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</si>
  <si>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</si>
  <si>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</si>
  <si>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</si>
  <si>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</si>
  <si>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</si>
  <si>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</si>
  <si>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</si>
  <si>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</si>
  <si>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</si>
  <si>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</si>
  <si>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</si>
  <si>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</si>
  <si>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</si>
  <si>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</si>
  <si>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</si>
  <si>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</si>
  <si>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</si>
  <si>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</si>
  <si>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</si>
  <si>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</si>
  <si>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</si>
  <si>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</si>
  <si>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</si>
  <si>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</si>
  <si>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</si>
  <si>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</si>
  <si>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</si>
  <si>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</si>
  <si>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</si>
  <si>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</si>
  <si>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</si>
  <si>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</si>
  <si>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</si>
  <si>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</si>
  <si>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</si>
  <si>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</si>
  <si>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</si>
  <si>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</si>
  <si>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</si>
  <si>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</si>
  <si>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</si>
  <si>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</si>
  <si>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</si>
  <si>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</si>
  <si>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</si>
  <si>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</si>
  <si>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</si>
  <si>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</si>
  <si>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</si>
  <si>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</si>
  <si>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</si>
  <si>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</si>
  <si>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</si>
  <si>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</si>
  <si>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</si>
  <si>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</si>
  <si>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</si>
  <si>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</si>
  <si>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</si>
  <si>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</si>
  <si>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</si>
  <si>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</si>
  <si>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</si>
  <si>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</si>
  <si>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</si>
  <si>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</si>
  <si>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</si>
  <si>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</si>
  <si>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</si>
  <si>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</si>
  <si>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</si>
  <si>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</si>
  <si>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</si>
  <si>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</si>
  <si>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</si>
  <si>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</si>
  <si>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</si>
  <si>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</si>
  <si>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</si>
  <si>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</si>
  <si>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</si>
  <si>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</si>
  <si>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</si>
  <si>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</si>
  <si>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</si>
  <si>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</si>
  <si>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</si>
  <si>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</si>
  <si>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</si>
  <si>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</si>
  <si>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</si>
  <si>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</si>
  <si>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</si>
  <si>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</si>
  <si>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</si>
  <si>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</si>
  <si>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</si>
  <si>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</si>
  <si>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</si>
  <si>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</si>
  <si>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</si>
  <si>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</si>
  <si>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</si>
  <si>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</si>
  <si>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</si>
  <si>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</si>
  <si>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</si>
  <si>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</si>
  <si>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</si>
  <si>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</si>
  <si>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</si>
  <si>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</si>
  <si>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</si>
  <si>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</si>
  <si>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</si>
  <si>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</si>
  <si>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</si>
  <si>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</si>
  <si>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</si>
  <si>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</si>
  <si>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</si>
  <si>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</si>
  <si>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</si>
  <si>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</si>
  <si>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</si>
  <si>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</si>
  <si>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</si>
  <si>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</si>
  <si>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</si>
  <si>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</si>
  <si>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</si>
  <si>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</si>
  <si>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</si>
  <si>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</si>
  <si>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</si>
  <si>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</si>
  <si>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</si>
  <si>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</si>
  <si>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</si>
  <si>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</si>
  <si>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</si>
  <si>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</si>
  <si>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</si>
  <si>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</si>
  <si>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</si>
  <si>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</si>
  <si>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</si>
  <si>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</si>
  <si>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</si>
  <si>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</si>
  <si>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</si>
  <si>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</si>
  <si>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</si>
  <si>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</si>
  <si>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</si>
  <si>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</si>
  <si>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</si>
  <si>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</si>
  <si>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</si>
  <si>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</si>
  <si>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</si>
  <si>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</si>
  <si>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</si>
  <si>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</si>
  <si>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</si>
  <si>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</si>
  <si>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</si>
  <si>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</si>
  <si>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</si>
  <si>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</si>
  <si>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</si>
  <si>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</si>
  <si>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</si>
  <si>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</si>
  <si>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</si>
  <si>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</si>
  <si>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</si>
  <si>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</si>
  <si>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</si>
  <si>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</si>
  <si>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</si>
  <si>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</si>
  <si>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</si>
  <si>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</si>
  <si>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</si>
  <si>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</si>
  <si>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</si>
  <si>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</si>
  <si>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</si>
  <si>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</si>
  <si>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</si>
  <si>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</si>
  <si>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</si>
  <si>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</si>
  <si>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</si>
  <si>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</si>
  <si>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</si>
  <si>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</si>
  <si>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</si>
  <si>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</si>
  <si>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</si>
  <si>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</si>
  <si>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</si>
  <si>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</si>
  <si>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</si>
  <si>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</si>
  <si>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</si>
  <si>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</si>
  <si>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</si>
  <si>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</si>
  <si>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</si>
  <si>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</si>
  <si>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</si>
  <si>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</si>
  <si>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</si>
  <si>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</si>
  <si>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</si>
  <si>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</si>
  <si>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</si>
  <si>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</si>
  <si>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</si>
  <si>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</si>
  <si>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</si>
  <si>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</si>
  <si>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</si>
  <si>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</si>
  <si>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</si>
  <si>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</si>
  <si>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</si>
  <si>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</si>
  <si>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</si>
  <si>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</si>
  <si>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</si>
  <si>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</si>
  <si>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</si>
  <si>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</si>
  <si>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</si>
  <si>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</si>
  <si>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</si>
  <si>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</si>
  <si>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</si>
  <si>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</si>
  <si>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</si>
  <si>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</si>
  <si>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</si>
  <si>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</si>
  <si>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</si>
  <si>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</si>
  <si>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</si>
  <si>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</si>
  <si>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</si>
  <si>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</si>
  <si>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</si>
  <si>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</si>
  <si>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</si>
  <si>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</si>
  <si>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</si>
  <si>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</si>
  <si>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</si>
  <si>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</si>
  <si>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</si>
  <si>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</si>
  <si>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</si>
  <si>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</si>
  <si>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</si>
  <si>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</si>
  <si>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</si>
  <si>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</si>
  <si>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</si>
  <si>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</si>
  <si>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</si>
  <si>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</si>
  <si>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</si>
  <si>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</si>
  <si>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</si>
  <si>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</si>
  <si>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</si>
  <si>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</si>
  <si>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</si>
  <si>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</si>
  <si>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</si>
  <si>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</si>
  <si>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</si>
  <si>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</si>
  <si>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</si>
  <si>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</si>
  <si>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</si>
  <si>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</si>
  <si>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</si>
  <si>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</si>
  <si>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</si>
  <si>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</si>
  <si>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</si>
  <si>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</si>
  <si>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</si>
  <si>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</si>
  <si>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</si>
  <si>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</si>
  <si>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</si>
  <si>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</si>
  <si>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</si>
  <si>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</si>
  <si>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</si>
  <si>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</si>
  <si>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</si>
  <si>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</si>
  <si>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</si>
  <si>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</si>
  <si>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</si>
  <si>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</si>
  <si>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</si>
  <si>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</si>
  <si>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</si>
  <si>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</si>
  <si>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</si>
  <si>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</si>
  <si>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</si>
  <si>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</si>
  <si>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</si>
  <si>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</si>
  <si>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</si>
  <si>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</si>
  <si>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</si>
  <si>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</si>
  <si>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</si>
  <si>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</si>
  <si>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</si>
  <si>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</si>
  <si>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</si>
  <si>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</si>
  <si>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</si>
  <si>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</si>
  <si>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</si>
  <si>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</si>
  <si>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</si>
  <si>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</si>
  <si>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</si>
  <si>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</si>
  <si>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</si>
  <si>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</si>
  <si>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</si>
  <si>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</si>
  <si>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</si>
  <si>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</si>
  <si>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</si>
  <si>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</si>
  <si>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</si>
  <si>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</si>
  <si>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</si>
  <si>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</si>
  <si>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</si>
  <si>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</si>
  <si>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</si>
  <si>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</si>
  <si>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</si>
  <si>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</si>
  <si>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</si>
  <si>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</si>
  <si>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</si>
  <si>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</si>
  <si>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</si>
  <si>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</si>
  <si>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</si>
  <si>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</si>
  <si>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</si>
  <si>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</si>
  <si>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</si>
  <si>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</si>
  <si>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</si>
  <si>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</si>
  <si>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</si>
  <si>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</si>
  <si>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</si>
  <si>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</si>
  <si>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</si>
  <si>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</si>
  <si>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</si>
  <si>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</si>
  <si>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</si>
  <si>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</si>
  <si>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</si>
  <si>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</si>
  <si>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</si>
  <si>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</si>
  <si>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</si>
  <si>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</si>
  <si>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</si>
  <si>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</si>
  <si>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</si>
  <si>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</si>
  <si>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</si>
  <si>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</si>
  <si>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</si>
  <si>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</si>
  <si>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</si>
  <si>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</si>
  <si>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</si>
  <si>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</si>
  <si>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</si>
  <si>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</si>
  <si>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</si>
  <si>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</si>
  <si>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</si>
  <si>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</si>
  <si>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</si>
  <si>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</si>
  <si>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</si>
  <si>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</si>
  <si>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</si>
  <si>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</si>
  <si>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</si>
  <si>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</si>
  <si>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</si>
  <si>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</si>
  <si>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</si>
  <si>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</si>
  <si>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</si>
  <si>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</si>
  <si>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</si>
  <si>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</si>
  <si>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</si>
  <si>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</si>
  <si>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</si>
  <si>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</si>
  <si>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</si>
  <si>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</si>
  <si>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</si>
  <si>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</si>
  <si>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</si>
  <si>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</si>
  <si>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</si>
  <si>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</si>
  <si>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</si>
  <si>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</si>
  <si>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</si>
  <si>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</si>
  <si>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</si>
  <si>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</si>
  <si>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</si>
  <si>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</si>
  <si>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</si>
  <si>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</si>
  <si>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</si>
  <si>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</si>
  <si>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</si>
  <si>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</si>
  <si>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</si>
  <si>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</si>
  <si>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</si>
  <si>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</si>
  <si>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</si>
  <si>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</si>
  <si>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</si>
  <si>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</si>
  <si>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</si>
  <si>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</si>
  <si>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</si>
  <si>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</si>
  <si>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</si>
  <si>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</si>
  <si>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</si>
  <si>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</si>
  <si>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</si>
  <si>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</si>
  <si>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</si>
  <si>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</si>
  <si>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</si>
  <si>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</si>
  <si>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</si>
  <si>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</si>
  <si>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</si>
  <si>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</si>
  <si>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</si>
  <si>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</si>
  <si>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</si>
  <si>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</si>
  <si>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</si>
  <si>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</si>
  <si>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</si>
  <si>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</si>
  <si>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</si>
  <si>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</si>
  <si>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</si>
  <si>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</si>
  <si>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</si>
  <si>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</si>
  <si>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</si>
  <si>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</si>
  <si>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</si>
  <si>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</si>
  <si>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</si>
  <si>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</si>
  <si>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</si>
  <si>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</si>
  <si>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</si>
  <si>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</si>
  <si>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</si>
  <si>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</si>
  <si>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</si>
  <si>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</si>
  <si>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</si>
  <si>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</si>
  <si>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</si>
  <si>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</si>
  <si>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</si>
  <si>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</si>
  <si>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</si>
  <si>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</si>
  <si>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</si>
  <si>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</si>
  <si>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</si>
  <si>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</si>
  <si>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</si>
  <si>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</si>
  <si>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</si>
  <si>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</si>
  <si>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</si>
  <si>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</si>
  <si>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</si>
  <si>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</si>
  <si>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</si>
  <si>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</si>
  <si>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</si>
  <si>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</si>
  <si>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</si>
  <si>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</si>
  <si>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</si>
  <si>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</si>
  <si>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</si>
  <si>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</si>
  <si>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</si>
  <si>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</si>
  <si>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</si>
  <si>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</si>
  <si>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</si>
  <si>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</si>
  <si>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</si>
  <si>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</si>
  <si>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</si>
  <si>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</si>
  <si>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</si>
  <si>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</si>
  <si>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</si>
  <si>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</si>
  <si>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</si>
  <si>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</si>
  <si>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</si>
  <si>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</si>
  <si>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</si>
  <si>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</si>
  <si>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</si>
  <si>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</si>
  <si>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</si>
  <si>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</si>
  <si>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</si>
  <si>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</si>
  <si>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</si>
  <si>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</si>
  <si>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</si>
  <si>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</si>
  <si>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</si>
  <si>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</si>
  <si>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</si>
  <si>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</si>
  <si>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</si>
  <si>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</si>
  <si>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</si>
  <si>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</si>
  <si>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</si>
  <si>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</si>
  <si>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</si>
  <si>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</si>
  <si>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</si>
  <si>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</si>
  <si>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</si>
  <si>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</si>
  <si>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</si>
  <si>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</si>
  <si>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</si>
  <si>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</si>
  <si>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</si>
  <si>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</si>
  <si>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</si>
  <si>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</si>
  <si>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</si>
  <si>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</si>
  <si>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</si>
  <si>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</si>
  <si>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</si>
  <si>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</si>
  <si>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</si>
  <si>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</si>
  <si>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</si>
  <si>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</si>
  <si>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</si>
  <si>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</si>
  <si>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</si>
  <si>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</si>
  <si>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</si>
  <si>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</si>
  <si>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</si>
  <si>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</si>
  <si>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</si>
  <si>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</si>
  <si>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</si>
  <si>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</si>
  <si>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</si>
  <si>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</si>
  <si>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</si>
  <si>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</si>
  <si>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</si>
  <si>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</si>
  <si>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</si>
  <si>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</si>
  <si>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</si>
  <si>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</si>
  <si>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</si>
  <si>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</si>
  <si>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</si>
  <si>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</si>
  <si>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</si>
  <si>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</si>
  <si>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</si>
  <si>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</si>
  <si>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</si>
  <si>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</si>
  <si>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</si>
  <si>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</si>
  <si>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</si>
  <si>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</si>
  <si>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</si>
  <si>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</si>
  <si>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</si>
  <si>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</si>
  <si>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</si>
  <si>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</si>
  <si>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</si>
  <si>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</si>
  <si>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</si>
  <si>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</si>
  <si>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</si>
  <si>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</si>
  <si>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</si>
  <si>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</si>
  <si>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</si>
  <si>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</si>
  <si>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</si>
  <si>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</si>
  <si>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</si>
  <si>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</si>
  <si>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</si>
  <si>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</si>
  <si>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</si>
  <si>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</si>
  <si>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</si>
  <si>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</si>
  <si>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</si>
  <si>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</si>
  <si>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</si>
  <si>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</si>
  <si>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</si>
  <si>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</si>
  <si>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</si>
  <si>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</si>
  <si>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</si>
  <si>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</si>
  <si>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</si>
  <si>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</si>
  <si>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</si>
  <si>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</si>
  <si>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</si>
  <si>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</si>
  <si>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</si>
  <si>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</si>
  <si>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</si>
  <si>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</si>
  <si>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</si>
  <si>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</si>
  <si>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</si>
  <si>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</si>
  <si>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</si>
  <si>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</si>
  <si>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</si>
  <si>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</si>
  <si>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</si>
  <si>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</si>
  <si>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</si>
  <si>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</si>
  <si>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</si>
  <si>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</si>
  <si>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</si>
  <si>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</si>
  <si>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</si>
  <si>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</si>
  <si>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</si>
  <si>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</si>
  <si>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</si>
  <si>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</si>
  <si>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</si>
  <si>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</si>
  <si>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</si>
  <si>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</si>
  <si>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</si>
  <si>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</si>
  <si>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</si>
  <si>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</si>
  <si>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</si>
  <si>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</si>
  <si>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</si>
  <si>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</si>
  <si>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</si>
  <si>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</si>
  <si>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</si>
  <si>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</si>
  <si>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</si>
  <si>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</si>
  <si>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</si>
  <si>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</si>
  <si>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</si>
  <si>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</si>
  <si>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</si>
  <si>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</si>
  <si>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</si>
  <si>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</si>
  <si>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</si>
  <si>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</si>
  <si>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</si>
  <si>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</si>
  <si>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</si>
  <si>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</si>
  <si>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</si>
  <si>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</si>
  <si>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</si>
  <si>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</si>
  <si>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</si>
  <si>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</si>
  <si>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</si>
  <si>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</si>
  <si>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</si>
  <si>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</si>
  <si>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</si>
  <si>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</si>
  <si>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</si>
  <si>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</si>
  <si>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</si>
  <si>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</si>
  <si>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</si>
  <si>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</si>
  <si>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</si>
  <si>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</si>
  <si>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</si>
  <si>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</si>
  <si>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</si>
  <si>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</si>
  <si>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</si>
  <si>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</si>
  <si>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</si>
  <si>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</si>
  <si>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</si>
  <si>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</si>
  <si>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</si>
  <si>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</si>
  <si>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</si>
  <si>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</si>
  <si>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</si>
  <si>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</si>
  <si>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</si>
  <si>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</si>
  <si>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</si>
  <si>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</si>
  <si>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</si>
  <si>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</si>
  <si>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</si>
  <si>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</si>
  <si>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</si>
  <si>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</si>
  <si>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</si>
  <si>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</si>
  <si>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</si>
  <si>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</si>
  <si>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</si>
  <si>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</si>
  <si>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</si>
  <si>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</si>
  <si>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</si>
  <si>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</si>
  <si>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</si>
  <si>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</si>
  <si>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</si>
  <si>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</si>
  <si>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</si>
  <si>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</si>
  <si>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</si>
  <si>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</si>
  <si>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</si>
  <si>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</si>
  <si>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</si>
  <si>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</si>
  <si>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</si>
  <si>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</si>
  <si>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</si>
  <si>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</si>
  <si>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</si>
  <si>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</si>
  <si>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</si>
  <si>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</si>
  <si>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</si>
  <si>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</si>
  <si>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</si>
  <si>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</si>
  <si>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</si>
  <si>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</si>
  <si>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</si>
  <si>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</si>
  <si>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</si>
  <si>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</si>
  <si>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</si>
  <si>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</si>
  <si>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</si>
  <si>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</si>
  <si>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</si>
  <si>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</si>
  <si>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</si>
  <si>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</si>
  <si>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</si>
  <si>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</si>
  <si>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</si>
  <si>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</si>
  <si>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</si>
  <si>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</si>
  <si>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</si>
  <si>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</si>
  <si>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</si>
  <si>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</si>
  <si>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</si>
  <si>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</si>
  <si>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</si>
  <si>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</si>
  <si>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</si>
  <si>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</si>
  <si>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</si>
  <si>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</si>
  <si>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</si>
  <si>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</si>
  <si>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</si>
  <si>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</si>
  <si>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</si>
  <si>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</si>
  <si>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</si>
  <si>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</si>
  <si>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</si>
  <si>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</si>
  <si>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</si>
  <si>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</si>
  <si>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</si>
  <si>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</si>
  <si>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</si>
  <si>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</si>
  <si>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</si>
  <si>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</si>
  <si>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</si>
  <si>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</si>
  <si>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</si>
  <si>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</si>
  <si>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</si>
  <si>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</si>
  <si>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</si>
  <si>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</si>
  <si>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</si>
  <si>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</si>
  <si>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</si>
  <si>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</si>
  <si>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</si>
  <si>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</si>
  <si>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</si>
  <si>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</si>
  <si>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</si>
  <si>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</si>
  <si>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</si>
  <si>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</si>
  <si>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</si>
  <si>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</si>
  <si>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</si>
  <si>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</si>
  <si>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</si>
  <si>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</si>
  <si>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</si>
  <si>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</si>
  <si>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</si>
  <si>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</si>
  <si>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</si>
  <si>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</si>
  <si>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</si>
  <si>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</si>
  <si>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</si>
  <si>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</si>
  <si>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</si>
  <si>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</si>
  <si>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</si>
  <si>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</si>
  <si>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</si>
  <si>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</si>
  <si>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</si>
  <si>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</si>
  <si>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</si>
  <si>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</si>
  <si>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</si>
  <si>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</si>
  <si>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</si>
  <si>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</si>
  <si>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</si>
  <si>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</si>
  <si>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</si>
  <si>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</si>
  <si>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</si>
  <si>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</si>
  <si>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</si>
  <si>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</si>
  <si>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</si>
  <si>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</si>
  <si>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</si>
  <si>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</si>
  <si>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</si>
  <si>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</si>
  <si>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</si>
  <si>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</si>
  <si>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</si>
  <si>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</si>
  <si>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</si>
  <si>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</si>
  <si>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</si>
  <si>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</si>
  <si>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</si>
  <si>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</si>
  <si>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</si>
  <si>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</si>
  <si>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</si>
  <si>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</si>
  <si>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</si>
  <si>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</si>
  <si>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</si>
  <si>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</si>
  <si>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</si>
  <si>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</si>
  <si>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</si>
  <si>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</si>
  <si>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</si>
  <si>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</si>
  <si>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</si>
  <si>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</si>
  <si>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</si>
  <si>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</si>
  <si>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</si>
  <si>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</si>
  <si>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</si>
  <si>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</si>
  <si>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</si>
  <si>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</si>
  <si>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</si>
  <si>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</si>
  <si>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</si>
  <si>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</si>
  <si>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</si>
  <si>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</si>
  <si>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</si>
  <si>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</si>
  <si>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</si>
  <si>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</si>
  <si>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</si>
  <si>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</si>
  <si>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</si>
  <si>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</si>
  <si>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</si>
  <si>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</si>
  <si>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</si>
  <si>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</si>
  <si>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</si>
  <si>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</si>
  <si>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</si>
  <si>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</si>
  <si>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</si>
  <si>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</si>
  <si>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</si>
  <si>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</si>
  <si>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</si>
  <si>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</si>
  <si>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</si>
  <si>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</si>
  <si>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</si>
  <si>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</si>
  <si>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</si>
  <si>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</si>
  <si>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</si>
  <si>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</si>
  <si>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</si>
  <si>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</si>
  <si>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</si>
  <si>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</si>
  <si>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</si>
  <si>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</si>
  <si>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</si>
  <si>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</si>
  <si>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</si>
  <si>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</si>
  <si>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</si>
  <si>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</si>
  <si>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</si>
  <si>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</si>
  <si>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</si>
  <si>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</si>
  <si>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</si>
  <si>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</si>
  <si>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</si>
  <si>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</si>
  <si>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</si>
  <si>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</si>
  <si>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</si>
  <si>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</si>
  <si>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</si>
  <si>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</si>
  <si>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</si>
  <si>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</si>
  <si>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</si>
  <si>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</si>
  <si>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</si>
  <si>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</si>
  <si>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</si>
  <si>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</si>
  <si>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</si>
  <si>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</si>
  <si>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</si>
  <si>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</si>
  <si>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</si>
  <si>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</si>
  <si>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</si>
  <si>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</si>
  <si>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</si>
  <si>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</si>
  <si>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</si>
  <si>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</si>
  <si>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</si>
  <si>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</si>
  <si>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</si>
  <si>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</si>
  <si>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</si>
  <si>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</si>
  <si>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</si>
  <si>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</si>
  <si>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</si>
  <si>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</si>
  <si>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</si>
  <si>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</si>
  <si>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</si>
  <si>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</si>
  <si>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</si>
  <si>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</si>
  <si>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</si>
  <si>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</si>
  <si>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</si>
  <si>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</si>
  <si>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</si>
  <si>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</si>
  <si>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</si>
  <si>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</si>
  <si>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</si>
  <si>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</si>
  <si>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</si>
  <si>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</si>
  <si>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</si>
  <si>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</si>
  <si>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</si>
  <si>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</si>
  <si>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</si>
  <si>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</si>
  <si>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</si>
  <si>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</si>
  <si>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</si>
  <si>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</si>
  <si>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</si>
  <si>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</si>
  <si>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</si>
  <si>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</si>
  <si>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</si>
  <si>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</si>
  <si>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</si>
  <si>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</si>
  <si>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</si>
  <si>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</si>
  <si>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</si>
  <si>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</si>
  <si>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</si>
  <si>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</si>
  <si>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</si>
  <si>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</si>
  <si>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</si>
  <si>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</si>
  <si>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</si>
  <si>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</si>
  <si>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</si>
  <si>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</si>
  <si>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</si>
  <si>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</si>
  <si>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</si>
  <si>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</si>
  <si>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</si>
  <si>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</si>
  <si>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</si>
  <si>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</si>
  <si>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</si>
  <si>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</si>
  <si>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</si>
  <si>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</si>
  <si>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</si>
  <si>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</si>
  <si>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</si>
  <si>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</si>
  <si>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</si>
  <si>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</si>
  <si>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</si>
  <si>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</si>
  <si>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</si>
  <si>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</si>
  <si>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</si>
  <si>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</si>
  <si>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</si>
  <si>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</si>
  <si>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</si>
  <si>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</si>
  <si>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</si>
  <si>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</si>
  <si>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</si>
  <si>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</si>
  <si>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</si>
  <si>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</si>
  <si>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</si>
  <si>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</si>
  <si>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</si>
  <si>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</si>
  <si>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</si>
  <si>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</si>
  <si>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</si>
  <si>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</si>
  <si>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</si>
  <si>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</si>
  <si>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</si>
  <si>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</si>
  <si>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</si>
  <si>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</si>
  <si>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</si>
  <si>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</si>
  <si>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</si>
  <si>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</si>
  <si>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</si>
  <si>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</si>
  <si>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</si>
  <si>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</si>
  <si>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</si>
  <si>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</si>
  <si>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</si>
  <si>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</si>
  <si>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</si>
  <si>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</si>
  <si>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</si>
  <si>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</si>
  <si>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</si>
  <si>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</si>
  <si>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</si>
  <si>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</si>
  <si>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</si>
  <si>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</si>
  <si>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</si>
  <si>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</si>
  <si>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</si>
  <si>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</si>
  <si>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</si>
  <si>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</si>
  <si>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</si>
  <si>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</si>
  <si>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</si>
  <si>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</si>
  <si>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</si>
  <si>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</si>
  <si>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</si>
  <si>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</si>
  <si>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</si>
  <si>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</si>
  <si>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</si>
  <si>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</si>
  <si>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</si>
  <si>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</si>
  <si>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</si>
  <si>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</si>
  <si>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</si>
  <si>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</si>
  <si>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</si>
  <si>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</si>
  <si>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</si>
  <si>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</si>
  <si>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</si>
  <si>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</si>
  <si>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</si>
  <si>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</si>
  <si>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</si>
  <si>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</si>
  <si>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</si>
  <si>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</si>
  <si>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</si>
  <si>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</si>
  <si>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</si>
  <si>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</si>
  <si>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</si>
  <si>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</si>
  <si>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</si>
  <si>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</si>
  <si>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</si>
  <si>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</si>
  <si>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</si>
  <si>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</si>
  <si>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</si>
  <si>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</si>
  <si>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</si>
  <si>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</si>
  <si>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</si>
  <si>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</si>
  <si>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</si>
  <si>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</si>
  <si>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</si>
  <si>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</si>
  <si>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</si>
  <si>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</si>
  <si>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</si>
  <si>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</si>
  <si>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</si>
  <si>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</si>
  <si>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</si>
  <si>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</si>
  <si>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</si>
  <si>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</si>
  <si>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</si>
  <si>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</si>
  <si>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</si>
  <si>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</si>
  <si>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</si>
  <si>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</si>
  <si>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</si>
  <si>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</si>
  <si>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</si>
  <si>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</si>
  <si>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</si>
  <si>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</si>
  <si>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</si>
  <si>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</si>
  <si>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</si>
  <si>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</si>
  <si>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</si>
  <si>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</si>
  <si>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</si>
  <si>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</si>
  <si>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</si>
  <si>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</si>
  <si>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</si>
  <si>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</si>
  <si>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</si>
  <si>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</si>
  <si>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</si>
  <si>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</si>
  <si>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</si>
  <si>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</si>
  <si>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</si>
  <si>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</si>
  <si>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</si>
  <si>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</si>
  <si>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</si>
  <si>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</si>
  <si>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</si>
  <si>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</si>
  <si>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</si>
  <si>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</si>
  <si>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</si>
  <si>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</si>
  <si>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</si>
  <si>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</si>
  <si>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</si>
  <si>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</si>
  <si>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</si>
  <si>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</si>
  <si>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</si>
  <si>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</si>
  <si>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</si>
  <si>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</si>
  <si>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</si>
  <si>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</si>
  <si>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</si>
  <si>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</si>
  <si>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</si>
  <si>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</si>
  <si>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</si>
  <si>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</si>
  <si>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</si>
  <si>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</si>
  <si>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</si>
  <si>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</si>
  <si>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</si>
  <si>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</si>
  <si>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</si>
  <si>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</si>
  <si>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</si>
  <si>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</si>
  <si>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</si>
  <si>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</si>
  <si>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</si>
  <si>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</si>
  <si>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</si>
  <si>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</si>
  <si>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</si>
  <si>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</si>
  <si>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</si>
  <si>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</si>
  <si>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</si>
  <si>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</si>
  <si>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</si>
  <si>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</si>
  <si>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</si>
  <si>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</si>
  <si>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</si>
  <si>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</si>
  <si>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</si>
  <si>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</si>
  <si>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</si>
  <si>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</si>
  <si>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</si>
  <si>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</si>
  <si>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</si>
  <si>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</si>
  <si>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</si>
  <si>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</si>
  <si>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</si>
  <si>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</si>
  <si>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</si>
  <si>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</si>
  <si>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</si>
  <si>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</si>
  <si>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</si>
  <si>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</si>
  <si>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</si>
  <si>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</si>
  <si>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</si>
  <si>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</si>
  <si>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</si>
  <si>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</si>
  <si>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</si>
  <si>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</si>
  <si>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</si>
  <si>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</si>
  <si>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</si>
  <si>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</si>
  <si>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</si>
  <si>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</si>
  <si>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</si>
  <si>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</si>
  <si>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</si>
  <si>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</si>
  <si>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</si>
  <si>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</si>
  <si>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</si>
  <si>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</si>
  <si>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</si>
  <si>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</si>
  <si>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</si>
  <si>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</si>
  <si>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</si>
  <si>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</si>
  <si>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</si>
  <si>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</si>
  <si>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</si>
  <si>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</si>
  <si>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</si>
  <si>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</si>
  <si>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</si>
  <si>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</si>
  <si>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</si>
  <si>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</si>
  <si>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</si>
  <si>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</si>
  <si>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</si>
  <si>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</si>
  <si>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</si>
  <si>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</si>
  <si>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</si>
  <si>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</si>
  <si>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</si>
  <si>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</si>
  <si>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</si>
  <si>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</si>
  <si>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</si>
  <si>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</si>
  <si>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</si>
  <si>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</si>
  <si>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</si>
  <si>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</si>
  <si>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</si>
  <si>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</si>
  <si>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</si>
  <si>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</si>
  <si>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</si>
  <si>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</si>
  <si>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</si>
  <si>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</si>
  <si>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</si>
  <si>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</si>
  <si>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</si>
  <si>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</si>
  <si>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</si>
  <si>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</si>
  <si>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</si>
  <si>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</si>
  <si>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</si>
  <si>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</si>
  <si>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</si>
  <si>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</si>
  <si>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</si>
  <si>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</si>
  <si>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</si>
  <si>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</si>
  <si>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</si>
  <si>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</si>
  <si>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</si>
  <si>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</si>
  <si>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</si>
  <si>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</si>
  <si>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</si>
  <si>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</si>
  <si>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</si>
  <si>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</si>
  <si>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</si>
  <si>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</si>
  <si>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</si>
  <si>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</si>
  <si>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</si>
  <si>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</si>
  <si>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</si>
  <si>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</si>
  <si>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</si>
  <si>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</si>
  <si>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</si>
  <si>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</si>
  <si>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</si>
  <si>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</si>
  <si>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</si>
  <si>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</si>
  <si>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</si>
  <si>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</si>
  <si>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</si>
  <si>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</si>
  <si>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</si>
  <si>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</si>
  <si>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</si>
  <si>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</si>
  <si>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</si>
  <si>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</si>
  <si>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</si>
  <si>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</si>
  <si>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</si>
  <si>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</si>
  <si>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</si>
  <si>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</si>
  <si>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</si>
  <si>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</si>
  <si>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</si>
  <si>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</si>
  <si>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</si>
  <si>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</si>
  <si>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</si>
  <si>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</si>
  <si>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</si>
  <si>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</si>
  <si>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</si>
  <si>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</si>
  <si>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</si>
  <si>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</si>
  <si>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</si>
  <si>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</si>
  <si>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</si>
  <si>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</si>
  <si>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</si>
  <si>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</si>
  <si>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</si>
  <si>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</si>
  <si>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</si>
  <si>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</si>
  <si>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</si>
  <si>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</si>
  <si>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</si>
  <si>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</si>
  <si>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</si>
  <si>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</si>
  <si>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</si>
  <si>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</si>
  <si>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</si>
  <si>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</si>
  <si>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</si>
  <si>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</si>
  <si>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</si>
  <si>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</si>
  <si>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</si>
  <si>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</si>
  <si>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</si>
  <si>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</si>
  <si>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</si>
  <si>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</si>
  <si>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</si>
  <si>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</si>
  <si>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</si>
  <si>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</si>
  <si>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</si>
  <si>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</si>
  <si>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</si>
  <si>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</si>
  <si>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</si>
  <si>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</si>
  <si>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</si>
  <si>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</si>
  <si>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</si>
  <si>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</si>
  <si>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</si>
  <si>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</si>
  <si>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</si>
  <si>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</si>
  <si>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</si>
  <si>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</si>
  <si>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</si>
  <si>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</si>
  <si>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</si>
  <si>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</si>
  <si>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</si>
  <si>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</si>
  <si>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</si>
  <si>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</si>
  <si>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</si>
  <si>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</si>
  <si>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</si>
  <si>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</si>
  <si>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</si>
  <si>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</si>
  <si>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</si>
  <si>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</si>
  <si>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</si>
  <si>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</si>
  <si>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</si>
  <si>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</si>
  <si>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</si>
  <si>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</si>
  <si>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</si>
  <si>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</si>
  <si>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</si>
  <si>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</si>
  <si>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</si>
  <si>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</si>
  <si>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</si>
  <si>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</si>
  <si>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</si>
  <si>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</si>
  <si>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</si>
  <si>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</si>
  <si>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</si>
  <si>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</si>
  <si>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</si>
  <si>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</si>
  <si>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</si>
  <si>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</si>
  <si>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</si>
  <si>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</si>
  <si>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</si>
  <si>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</si>
  <si>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</si>
  <si>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</si>
  <si>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</si>
  <si>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</si>
  <si>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</si>
  <si>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</si>
  <si>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</si>
  <si>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</si>
  <si>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</si>
  <si>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</si>
  <si>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</si>
  <si>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</si>
  <si>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</si>
  <si>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</si>
  <si>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</si>
  <si>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</si>
  <si>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</si>
  <si>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</si>
  <si>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</si>
  <si>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</si>
  <si>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</si>
  <si>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</si>
  <si>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</si>
  <si>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</si>
  <si>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</si>
  <si>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</si>
  <si>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</si>
  <si>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</si>
  <si>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</si>
  <si>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</si>
  <si>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</si>
  <si>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</si>
  <si>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</si>
  <si>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</si>
  <si>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</si>
  <si>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</si>
  <si>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</si>
  <si>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</si>
  <si>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</si>
  <si>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</si>
  <si>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</si>
  <si>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</si>
  <si>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</si>
  <si>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</si>
  <si>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</si>
  <si>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</si>
  <si>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</si>
  <si>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</si>
  <si>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</si>
  <si>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</si>
  <si>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</si>
  <si>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</si>
  <si>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</si>
  <si>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</si>
  <si>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</si>
  <si>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</si>
  <si>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</si>
  <si>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</si>
  <si>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</si>
  <si>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</si>
  <si>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</si>
  <si>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</si>
  <si>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</si>
  <si>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</si>
  <si>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</si>
  <si>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</si>
  <si>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</si>
  <si>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</si>
  <si>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</si>
  <si>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</si>
  <si>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</si>
  <si>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</si>
  <si>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</si>
  <si>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</si>
  <si>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</si>
  <si>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</si>
  <si>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</si>
  <si>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</si>
  <si>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</si>
  <si>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</si>
  <si>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</si>
  <si>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</si>
  <si>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</si>
  <si>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</si>
  <si>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</si>
  <si>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</si>
  <si>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</si>
  <si>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</si>
  <si>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</si>
  <si>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</si>
  <si>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</si>
  <si>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</si>
  <si>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</si>
  <si>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</si>
  <si>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</si>
  <si>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</si>
  <si>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</si>
  <si>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</si>
  <si>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</si>
  <si>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</si>
  <si>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</si>
  <si>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</si>
  <si>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</si>
  <si>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</si>
  <si>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</si>
  <si>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</si>
  <si>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</si>
  <si>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</si>
  <si>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</si>
  <si>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</si>
  <si>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</si>
  <si>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</si>
  <si>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</si>
  <si>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</si>
  <si>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</si>
  <si>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</si>
  <si>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</si>
  <si>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</si>
  <si>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</si>
  <si>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</si>
  <si>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</si>
  <si>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</si>
  <si>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</si>
  <si>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</si>
  <si>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</si>
  <si>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</si>
  <si>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</si>
  <si>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</si>
  <si>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</si>
  <si>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</si>
  <si>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</si>
  <si>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</si>
  <si>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</si>
  <si>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</si>
  <si>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</si>
  <si>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</si>
  <si>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</si>
  <si>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</si>
  <si>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</si>
  <si>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</si>
  <si>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</si>
  <si>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</si>
  <si>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</si>
  <si>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</si>
  <si>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</si>
  <si>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</si>
  <si>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</si>
  <si>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</si>
  <si>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</si>
  <si>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</si>
  <si>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</si>
  <si>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</si>
  <si>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</si>
  <si>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</si>
  <si>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</si>
  <si>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</si>
  <si>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</si>
  <si>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</si>
  <si>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</si>
  <si>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</si>
  <si>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</si>
  <si>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</si>
  <si>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</si>
  <si>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</si>
  <si>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</si>
  <si>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</si>
  <si>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</si>
  <si>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</si>
  <si>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</si>
  <si>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</si>
  <si>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</si>
  <si>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</si>
  <si>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</si>
  <si>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</si>
  <si>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</si>
  <si>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</si>
  <si>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</si>
  <si>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</si>
  <si>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</si>
  <si>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</si>
  <si>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</si>
  <si>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</si>
  <si>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</si>
  <si>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</si>
  <si>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</si>
  <si>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</si>
  <si>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</si>
  <si>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</si>
  <si>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</si>
  <si>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</si>
  <si>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</si>
  <si>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</si>
  <si>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</si>
  <si>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</si>
  <si>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</si>
  <si>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</si>
  <si>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</si>
  <si>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</si>
  <si>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</si>
  <si>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</si>
  <si>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</si>
  <si>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</si>
  <si>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</si>
  <si>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</si>
  <si>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</si>
  <si>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</si>
  <si>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</si>
  <si>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</si>
  <si>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</si>
  <si>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</si>
  <si>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</si>
  <si>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</si>
  <si>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</si>
  <si>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</si>
  <si>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</si>
  <si>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</si>
  <si>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</si>
  <si>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</si>
  <si>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</si>
  <si>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</si>
  <si>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</si>
  <si>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</si>
  <si>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</si>
  <si>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</si>
  <si>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</si>
  <si>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</si>
  <si>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</si>
  <si>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</si>
  <si>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</si>
  <si>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</si>
  <si>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</si>
  <si>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</si>
  <si>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</si>
  <si>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</si>
  <si>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</si>
  <si>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</si>
  <si>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</si>
  <si>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</si>
  <si>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</si>
  <si>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</si>
  <si>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</si>
  <si>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</si>
  <si>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</si>
  <si>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</si>
  <si>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</si>
  <si>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</si>
  <si>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</si>
  <si>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</si>
  <si>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</si>
  <si>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</si>
  <si>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</si>
  <si>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</si>
  <si>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</si>
  <si>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</si>
  <si>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</si>
  <si>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</si>
  <si>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</si>
  <si>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</si>
  <si>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</si>
  <si>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</si>
  <si>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</si>
  <si>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</si>
  <si>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</si>
  <si>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</si>
  <si>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</si>
  <si>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</si>
  <si>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</si>
  <si>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</si>
  <si>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</si>
  <si>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</si>
  <si>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</si>
  <si>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</si>
  <si>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</si>
  <si>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</si>
  <si>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</si>
  <si>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</si>
  <si>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</si>
  <si>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</si>
  <si>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</si>
  <si>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</si>
  <si>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</si>
  <si>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</si>
  <si>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</si>
  <si>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</si>
  <si>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</si>
  <si>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</si>
  <si>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</si>
  <si>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</si>
  <si>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</si>
  <si>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</si>
  <si>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</si>
  <si>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</si>
  <si>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</si>
  <si>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</si>
  <si>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</si>
  <si>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</si>
  <si>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</si>
  <si>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</si>
  <si>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</si>
  <si>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</si>
  <si>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</si>
  <si>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</si>
  <si>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</si>
  <si>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</si>
  <si>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</si>
  <si>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</si>
  <si>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</si>
  <si>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</si>
  <si>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</si>
  <si>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</si>
  <si>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</si>
  <si>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</si>
  <si>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</si>
  <si>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</si>
  <si>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</si>
  <si>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</si>
  <si>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</si>
  <si>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</si>
  <si>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</si>
  <si>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</si>
  <si>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</si>
  <si>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</si>
  <si>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</si>
  <si>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</si>
  <si>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</si>
  <si>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</si>
  <si>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</si>
  <si>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</si>
  <si>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</si>
  <si>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</si>
  <si>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</si>
  <si>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</si>
  <si>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</si>
  <si>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</si>
  <si>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</si>
  <si>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</si>
  <si>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</si>
  <si>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</si>
  <si>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</si>
  <si>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</si>
  <si>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</si>
  <si>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</si>
  <si>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</si>
  <si>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</si>
  <si>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</si>
  <si>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</si>
  <si>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</si>
  <si>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</si>
  <si>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</si>
  <si>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</si>
  <si>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</si>
  <si>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</si>
  <si>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</si>
  <si>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</si>
  <si>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</si>
  <si>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</si>
  <si>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</si>
  <si>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</si>
  <si>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</si>
  <si>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</si>
  <si>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</si>
  <si>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</si>
  <si>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</si>
  <si>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</si>
  <si>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</si>
  <si>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</si>
  <si>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</si>
  <si>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</si>
  <si>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</si>
  <si>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</si>
  <si>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</si>
  <si>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</si>
  <si>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</si>
  <si>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</si>
  <si>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</si>
  <si>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</si>
  <si>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</si>
  <si>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</si>
  <si>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</si>
  <si>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</si>
  <si>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</si>
  <si>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</si>
  <si>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</si>
  <si>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</si>
  <si>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</si>
  <si>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</si>
  <si>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</si>
  <si>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</si>
  <si>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</si>
  <si>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</si>
  <si>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</si>
  <si>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</si>
  <si>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</si>
  <si>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</si>
  <si>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</si>
  <si>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</si>
  <si>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</si>
  <si>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</si>
  <si>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</si>
  <si>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</si>
  <si>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</si>
  <si>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</si>
  <si>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</si>
  <si>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</si>
  <si>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</si>
  <si>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</si>
  <si>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</si>
  <si>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</si>
  <si>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</si>
  <si>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</si>
  <si>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</si>
  <si>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</si>
  <si>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</si>
  <si>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</si>
  <si>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</si>
  <si>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</si>
  <si>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</si>
  <si>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</si>
  <si>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</si>
  <si>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</si>
  <si>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</si>
  <si>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</si>
  <si>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</si>
  <si>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</si>
  <si>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</si>
  <si>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</si>
  <si>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</si>
  <si>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</si>
  <si>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</si>
  <si>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</si>
  <si>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</si>
  <si>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</si>
  <si>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</si>
  <si>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</si>
  <si>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</si>
  <si>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</si>
  <si>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</si>
  <si>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</si>
  <si>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</si>
  <si>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</si>
  <si>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</si>
  <si>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</si>
  <si>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</si>
  <si>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</si>
  <si>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</si>
  <si>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</si>
  <si>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</si>
  <si>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</si>
  <si>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</si>
  <si>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</si>
  <si>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</si>
  <si>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</si>
  <si>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</si>
  <si>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</si>
  <si>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</si>
  <si>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</si>
  <si>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</si>
  <si>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</si>
  <si>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</si>
  <si>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</si>
  <si>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</si>
  <si>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</si>
  <si>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</si>
  <si>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</si>
  <si>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</si>
  <si>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</si>
  <si>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</si>
  <si>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</si>
  <si>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</si>
  <si>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</si>
  <si>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</si>
  <si>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</si>
  <si>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</si>
  <si>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</si>
  <si>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</si>
  <si>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</si>
  <si>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</si>
  <si>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</si>
  <si>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</si>
  <si>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</si>
  <si>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</si>
  <si>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</si>
  <si>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</si>
  <si>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</si>
  <si>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</si>
  <si>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</si>
  <si>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</si>
  <si>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</si>
  <si>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</si>
  <si>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</si>
  <si>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</si>
  <si>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</si>
  <si>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</si>
  <si>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</si>
  <si>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</si>
  <si>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</si>
  <si>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</si>
  <si>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</si>
  <si>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</si>
  <si>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</si>
  <si>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</si>
  <si>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</si>
  <si>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</si>
  <si>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</si>
  <si>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</si>
  <si>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</si>
  <si>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</si>
  <si>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</si>
  <si>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</si>
  <si>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</si>
  <si>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</si>
  <si>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</si>
  <si>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</si>
  <si>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</si>
  <si>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</si>
  <si>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</si>
  <si>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</si>
  <si>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</si>
  <si>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</si>
  <si>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</si>
  <si>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</si>
  <si>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</si>
  <si>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</si>
  <si>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</si>
  <si>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</si>
  <si>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</si>
  <si>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</si>
  <si>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</si>
  <si>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</si>
  <si>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</si>
  <si>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</si>
  <si>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</si>
  <si>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</si>
  <si>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</si>
  <si>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</si>
  <si>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</si>
  <si>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</si>
  <si>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</si>
  <si>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</si>
  <si>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</si>
  <si>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</si>
  <si>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</si>
  <si>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</si>
  <si>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</si>
  <si>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</si>
  <si>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</si>
  <si>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</si>
  <si>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</si>
  <si>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</si>
  <si>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</si>
  <si>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</si>
  <si>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</si>
  <si>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</si>
  <si>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</si>
  <si>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</si>
  <si>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</si>
  <si>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</si>
  <si>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</si>
  <si>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</si>
  <si>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</si>
  <si>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</si>
  <si>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</si>
  <si>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</si>
  <si>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</si>
  <si>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</si>
  <si>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</si>
  <si>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</si>
  <si>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</si>
  <si>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</si>
  <si>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</si>
  <si>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</si>
  <si>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</si>
  <si>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</si>
  <si>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</si>
  <si>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</si>
  <si>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</si>
  <si>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</si>
  <si>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</si>
  <si>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</si>
  <si>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</si>
  <si>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</si>
  <si>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</si>
  <si>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</si>
  <si>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</si>
  <si>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</si>
  <si>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</si>
  <si>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</si>
  <si>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</si>
  <si>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</si>
  <si>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</si>
  <si>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</si>
  <si>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</si>
  <si>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</si>
  <si>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</si>
  <si>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</si>
  <si>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</si>
  <si>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</si>
  <si>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</si>
  <si>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</si>
  <si>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</si>
  <si>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</si>
  <si>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</si>
  <si>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</si>
  <si>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</si>
  <si>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</si>
  <si>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</si>
  <si>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</si>
  <si>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</si>
  <si>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</si>
  <si>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</si>
  <si>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</si>
  <si>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</si>
  <si>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</si>
  <si>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</si>
  <si>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</si>
  <si>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</si>
  <si>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</si>
  <si>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</si>
  <si>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</si>
  <si>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</si>
  <si>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</si>
  <si>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</si>
  <si>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</si>
  <si>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</si>
  <si>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</si>
  <si>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</si>
  <si>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</si>
  <si>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</si>
  <si>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</si>
  <si>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</si>
  <si>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</si>
  <si>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</si>
  <si>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</si>
  <si>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</si>
  <si>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</si>
  <si>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</si>
  <si>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</si>
  <si>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</si>
  <si>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</si>
  <si>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</si>
  <si>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</si>
  <si>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</si>
  <si>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</si>
  <si>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</si>
  <si>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</si>
  <si>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</si>
  <si>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</si>
  <si>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</si>
  <si>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</si>
  <si>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</si>
  <si>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</si>
  <si>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</si>
  <si>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</si>
  <si>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</si>
  <si>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</si>
  <si>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</si>
  <si>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</si>
  <si>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</si>
  <si>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</si>
  <si>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</si>
  <si>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</si>
  <si>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</si>
  <si>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</si>
  <si>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</si>
  <si>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</si>
  <si>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</si>
  <si>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</si>
  <si>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</si>
  <si>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</si>
  <si>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</si>
  <si>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</si>
  <si>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</si>
  <si>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</si>
  <si>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</si>
  <si>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</si>
  <si>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</si>
  <si>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</si>
  <si>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</si>
  <si>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</si>
  <si>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</si>
  <si>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</si>
  <si>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</si>
  <si>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</si>
  <si>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</si>
  <si>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</si>
  <si>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</si>
  <si>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</si>
  <si>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</si>
  <si>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</si>
  <si>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</si>
  <si>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</si>
  <si>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</si>
  <si>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</si>
  <si>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</si>
  <si>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</si>
  <si>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</si>
  <si>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</si>
  <si>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</si>
  <si>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</si>
  <si>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</si>
  <si>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</si>
  <si>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</si>
  <si>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</si>
  <si>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</si>
  <si>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</si>
  <si>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</si>
  <si>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</si>
  <si>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</si>
  <si>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</si>
  <si>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</si>
  <si>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</si>
  <si>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</si>
  <si>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</si>
  <si>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</si>
  <si>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</si>
  <si>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</si>
  <si>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</si>
  <si>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</si>
  <si>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</si>
  <si>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</si>
  <si>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</si>
  <si>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</si>
  <si>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</si>
  <si>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</si>
  <si>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</si>
  <si>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</si>
  <si>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</si>
  <si>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</si>
  <si>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</si>
  <si>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</si>
  <si>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</si>
  <si>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</si>
  <si>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</si>
  <si>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</si>
  <si>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</si>
  <si>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</si>
  <si>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</si>
  <si>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</si>
  <si>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</si>
  <si>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</si>
  <si>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</si>
  <si>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</si>
  <si>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</si>
  <si>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</si>
  <si>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</si>
  <si>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</si>
  <si>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</si>
  <si>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</si>
  <si>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</si>
  <si>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</si>
  <si>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</si>
  <si>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</si>
  <si>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</si>
  <si>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</si>
  <si>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</si>
  <si>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</si>
  <si>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</si>
  <si>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</si>
  <si>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</si>
  <si>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</si>
  <si>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</si>
  <si>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</si>
  <si>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</si>
  <si>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</si>
  <si>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</si>
  <si>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</si>
  <si>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</si>
  <si>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</si>
  <si>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</si>
  <si>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</si>
  <si>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</si>
  <si>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</si>
  <si>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</si>
  <si>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</si>
  <si>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</si>
  <si>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</si>
  <si>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</si>
  <si>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</si>
  <si>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</si>
  <si>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</si>
  <si>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</si>
  <si>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</si>
  <si>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</si>
  <si>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</si>
  <si>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</si>
  <si>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</si>
  <si>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</si>
  <si>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</si>
  <si>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</si>
  <si>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</si>
  <si>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</si>
  <si>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</si>
  <si>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</si>
  <si>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</si>
  <si>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</si>
  <si>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</si>
  <si>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</si>
  <si>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</si>
  <si>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</si>
  <si>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</si>
  <si>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</si>
  <si>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</si>
  <si>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</si>
  <si>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</si>
  <si>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</si>
  <si>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</si>
  <si>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</si>
  <si>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</si>
  <si>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</si>
  <si>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</si>
  <si>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</si>
  <si>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</si>
  <si>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</si>
  <si>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</si>
  <si>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</si>
  <si>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</si>
  <si>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</si>
  <si>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</si>
  <si>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</si>
  <si>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</si>
  <si>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</si>
  <si>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</si>
  <si>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</si>
  <si>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</si>
  <si>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</si>
  <si>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</si>
  <si>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</si>
  <si>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</si>
  <si>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</si>
  <si>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</si>
  <si>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</si>
  <si>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</si>
  <si>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</si>
  <si>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</si>
  <si>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</si>
  <si>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</si>
  <si>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</si>
  <si>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</si>
  <si>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</si>
  <si>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</si>
  <si>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</si>
  <si>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</si>
  <si>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</si>
  <si>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</si>
  <si>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</si>
  <si>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</si>
  <si>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</si>
  <si>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</si>
  <si>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</si>
  <si>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</si>
  <si>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</si>
  <si>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</si>
  <si>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</si>
  <si>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</si>
  <si>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</si>
  <si>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</si>
  <si>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</si>
  <si>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</si>
  <si>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</si>
  <si>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</si>
  <si>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</si>
  <si>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</si>
  <si>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</si>
  <si>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</si>
  <si>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</si>
  <si>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</si>
  <si>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</si>
  <si>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</si>
  <si>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</si>
  <si>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</si>
  <si>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</si>
  <si>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</si>
  <si>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</si>
  <si>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</si>
  <si>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</si>
  <si>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</si>
  <si>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</si>
  <si>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</si>
  <si>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</si>
  <si>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</si>
  <si>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</si>
  <si>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</si>
  <si>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</si>
  <si>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</si>
  <si>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</si>
  <si>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</si>
  <si>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</si>
  <si>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</si>
  <si>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</si>
  <si>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</si>
  <si>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</si>
  <si>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</si>
  <si>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</si>
  <si>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</si>
  <si>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</si>
  <si>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</si>
  <si>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</si>
  <si>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</si>
  <si>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</si>
  <si>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</si>
  <si>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</si>
  <si>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</si>
  <si>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</si>
  <si>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</si>
  <si>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</si>
  <si>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</si>
  <si>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</si>
  <si>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</si>
  <si>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</si>
  <si>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</si>
  <si>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</si>
  <si>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</si>
  <si>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</si>
  <si>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</si>
  <si>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</si>
  <si>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</si>
  <si>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</si>
  <si>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</si>
  <si>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</si>
  <si>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</si>
  <si>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</si>
  <si>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</si>
  <si>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</si>
  <si>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</si>
  <si>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</si>
  <si>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</si>
  <si>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</si>
  <si>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</si>
  <si>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</si>
  <si>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</si>
  <si>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</si>
  <si>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</si>
  <si>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</si>
  <si>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</si>
  <si>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</si>
  <si>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</si>
  <si>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</si>
  <si>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</si>
  <si>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</si>
  <si>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</si>
  <si>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</si>
  <si>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</si>
  <si>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</si>
  <si>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</si>
  <si>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</si>
  <si>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</si>
  <si>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</si>
  <si>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</si>
  <si>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</si>
  <si>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</si>
  <si>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</si>
  <si>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</si>
  <si>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</si>
  <si>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</si>
  <si>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</si>
  <si>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</si>
  <si>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</si>
  <si>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</si>
  <si>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</si>
  <si>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</si>
  <si>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</si>
  <si>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</si>
  <si>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</si>
  <si>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</si>
  <si>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</si>
  <si>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</si>
  <si>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</si>
  <si>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</si>
  <si>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</si>
  <si>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</si>
  <si>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</si>
  <si>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</si>
  <si>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</si>
  <si>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</si>
  <si>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</si>
  <si>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</si>
  <si>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</si>
  <si>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</si>
  <si>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</si>
  <si>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</si>
  <si>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</si>
  <si>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</si>
  <si>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</si>
  <si>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</si>
  <si>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</si>
  <si>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</si>
  <si>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</si>
  <si>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</si>
  <si>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</si>
  <si>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</si>
  <si>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</si>
  <si>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</si>
  <si>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</si>
  <si>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</si>
  <si>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</si>
  <si>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</si>
  <si>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</si>
  <si>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</si>
  <si>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</si>
  <si>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</si>
  <si>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</si>
  <si>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</si>
  <si>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</si>
  <si>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</si>
  <si>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</si>
  <si>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</si>
  <si>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</si>
  <si>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</si>
  <si>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</si>
  <si>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</si>
  <si>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</si>
  <si>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</si>
  <si>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</si>
  <si>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</si>
  <si>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</si>
  <si>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</si>
  <si>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</si>
  <si>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</si>
  <si>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</si>
  <si>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</si>
  <si>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</si>
  <si>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</si>
  <si>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</si>
  <si>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</si>
  <si>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</si>
  <si>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</si>
  <si>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</si>
  <si>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</si>
  <si>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</si>
  <si>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</si>
  <si>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</si>
  <si>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</si>
  <si>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</si>
  <si>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</si>
  <si>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</si>
  <si>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</si>
  <si>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</si>
  <si>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</si>
  <si>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</si>
  <si>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</si>
  <si>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</si>
  <si>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</si>
  <si>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</si>
  <si>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</si>
  <si>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</si>
  <si>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</si>
  <si>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</si>
  <si>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</si>
  <si>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</si>
  <si>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</si>
  <si>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</si>
  <si>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</si>
  <si>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</si>
  <si>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</si>
  <si>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</si>
  <si>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</si>
  <si>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</si>
  <si>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</si>
  <si>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</si>
  <si>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</si>
  <si>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</si>
  <si>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</si>
  <si>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</si>
  <si>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</si>
  <si>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</si>
  <si>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</si>
  <si>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</si>
  <si>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</si>
  <si>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</si>
  <si>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</si>
  <si>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</si>
  <si>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</si>
  <si>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</si>
  <si>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</si>
  <si>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</si>
  <si>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</si>
  <si>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</si>
  <si>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</si>
  <si>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</si>
  <si>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</si>
  <si>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</si>
  <si>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</si>
  <si>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</si>
  <si>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</si>
  <si>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</si>
  <si>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</si>
  <si>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</si>
  <si>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</si>
  <si>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</si>
  <si>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</si>
  <si>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</si>
  <si>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</si>
  <si>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</si>
  <si>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</si>
  <si>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</si>
  <si>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</si>
  <si>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</si>
  <si>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</si>
  <si>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</si>
  <si>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</si>
  <si>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</si>
  <si>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</si>
  <si>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</si>
  <si>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</si>
  <si>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</si>
  <si>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</si>
  <si>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</si>
  <si>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</si>
  <si>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</si>
  <si>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</si>
  <si>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</si>
  <si>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</si>
  <si>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</si>
  <si>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</si>
  <si>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</si>
  <si>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</si>
  <si>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</si>
  <si>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</si>
  <si>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</si>
  <si>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</si>
  <si>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</si>
  <si>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</si>
  <si>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</si>
  <si>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</si>
  <si>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</si>
  <si>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</si>
  <si>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</si>
  <si>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</si>
  <si>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</si>
  <si>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</si>
  <si>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</si>
  <si>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</si>
  <si>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</si>
  <si>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</si>
  <si>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</si>
  <si>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</si>
  <si>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</si>
  <si>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</si>
  <si>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</si>
  <si>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</si>
  <si>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</si>
  <si>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</si>
  <si>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</si>
  <si>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</si>
  <si>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</si>
  <si>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</si>
  <si>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</si>
  <si>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</si>
  <si>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</si>
  <si>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</si>
  <si>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</si>
  <si>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</si>
  <si>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</si>
  <si>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</si>
  <si>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</si>
  <si>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</si>
  <si>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</si>
  <si>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</si>
  <si>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</si>
  <si>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</si>
  <si>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</si>
  <si>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</si>
  <si>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</si>
  <si>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</si>
  <si>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</si>
  <si>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</si>
  <si>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</si>
  <si>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</si>
  <si>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</si>
  <si>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</si>
  <si>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</si>
  <si>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</si>
  <si>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</si>
  <si>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</si>
  <si>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</si>
  <si>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</si>
  <si>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</si>
  <si>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</si>
  <si>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</si>
  <si>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</si>
  <si>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</si>
  <si>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</si>
  <si>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</si>
  <si>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</si>
  <si>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</si>
  <si>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</si>
  <si>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</si>
  <si>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</si>
  <si>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</si>
  <si>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</si>
  <si>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</si>
  <si>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</si>
  <si>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</si>
  <si>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</si>
  <si>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</si>
  <si>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</si>
  <si>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</si>
  <si>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</si>
  <si>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</si>
  <si>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</si>
  <si>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</si>
  <si>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</si>
  <si>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</si>
  <si>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</si>
  <si>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</si>
  <si>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</si>
  <si>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</si>
  <si>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</si>
  <si>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</si>
  <si>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</si>
  <si>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</si>
  <si>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</si>
  <si>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</si>
  <si>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</si>
  <si>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</si>
  <si>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</si>
  <si>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</si>
  <si>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</si>
  <si>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</si>
  <si>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</si>
  <si>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</si>
  <si>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</si>
  <si>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</si>
  <si>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</si>
  <si>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</si>
  <si>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</si>
  <si>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</si>
  <si>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</si>
  <si>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</si>
  <si>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</si>
  <si>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</si>
  <si>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</si>
  <si>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</si>
  <si>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</si>
  <si>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</si>
  <si>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</si>
  <si>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</si>
  <si>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</si>
  <si>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</si>
  <si>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</si>
  <si>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</si>
  <si>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</si>
  <si>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</si>
  <si>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</si>
  <si>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</si>
  <si>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</si>
  <si>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</si>
  <si>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</si>
  <si>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</si>
  <si>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</si>
  <si>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</si>
  <si>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</si>
  <si>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</si>
  <si>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</si>
  <si>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</si>
  <si>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</si>
  <si>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</si>
  <si>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</si>
  <si>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</si>
  <si>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</si>
  <si>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</si>
  <si>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</si>
  <si>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</si>
  <si>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</si>
  <si>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</si>
  <si>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</si>
  <si>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</si>
  <si>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</si>
  <si>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</si>
  <si>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</si>
  <si>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</si>
  <si>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</si>
  <si>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</si>
  <si>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</si>
  <si>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</si>
  <si>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</si>
  <si>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</si>
  <si>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</si>
  <si>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</si>
  <si>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</si>
  <si>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</si>
  <si>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</si>
  <si>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</si>
  <si>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</si>
  <si>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</si>
  <si>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</si>
  <si>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</si>
  <si>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</si>
  <si>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</si>
  <si>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</si>
  <si>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</si>
  <si>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</si>
  <si>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</si>
  <si>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</si>
  <si>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</si>
  <si>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</si>
  <si>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</si>
  <si>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</si>
  <si>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</si>
  <si>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</si>
  <si>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</si>
  <si>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</si>
  <si>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</si>
  <si>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</si>
  <si>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</si>
  <si>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</si>
  <si>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</si>
  <si>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</si>
  <si>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</si>
  <si>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</si>
  <si>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</si>
  <si>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</si>
  <si>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</si>
  <si>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</si>
  <si>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</si>
  <si>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</si>
  <si>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</si>
  <si>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</si>
  <si>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</si>
  <si>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</si>
  <si>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</si>
  <si>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</si>
  <si>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</si>
  <si>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</si>
  <si>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</si>
  <si>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</si>
  <si>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</si>
  <si>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</si>
  <si>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</si>
  <si>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</si>
  <si>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</si>
  <si>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</si>
  <si>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</si>
  <si>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</si>
  <si>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</si>
  <si>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</si>
  <si>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</si>
  <si>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</si>
  <si>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</si>
  <si>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</si>
  <si>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</si>
  <si>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</si>
  <si>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</si>
  <si>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</si>
  <si>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</si>
  <si>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</si>
  <si>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</si>
  <si>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</si>
  <si>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</si>
  <si>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</si>
  <si>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</si>
  <si>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</si>
  <si>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</si>
  <si>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</si>
  <si>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</si>
  <si>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</si>
  <si>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</si>
  <si>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</si>
  <si>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</si>
  <si>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</si>
  <si>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</si>
  <si>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</si>
  <si>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</si>
  <si>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</si>
  <si>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</si>
  <si>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</si>
  <si>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</si>
  <si>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</si>
  <si>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</si>
  <si>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</si>
  <si>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</si>
  <si>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</si>
  <si>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</si>
  <si>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</si>
  <si>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</si>
  <si>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</si>
  <si>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</si>
  <si>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</si>
  <si>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</si>
  <si>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</si>
  <si>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</si>
  <si>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</si>
  <si>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</si>
  <si>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</si>
  <si>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</si>
  <si>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</si>
  <si>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</si>
  <si>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</si>
  <si>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</si>
  <si>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</si>
  <si>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</si>
  <si>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</si>
  <si>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</si>
  <si>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</si>
  <si>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</si>
  <si>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</si>
  <si>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</si>
  <si>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</si>
  <si>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</si>
  <si>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</si>
  <si>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</si>
  <si>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</si>
  <si>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</si>
  <si>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</si>
  <si>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</si>
  <si>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</si>
  <si>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</si>
  <si>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</si>
  <si>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</si>
  <si>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</si>
  <si>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</si>
  <si>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</si>
  <si>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</si>
  <si>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</si>
  <si>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</si>
  <si>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</si>
  <si>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</si>
  <si>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</si>
  <si>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</si>
  <si>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</si>
  <si>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</si>
  <si>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</si>
  <si>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</si>
  <si>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</si>
  <si>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</si>
  <si>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</si>
  <si>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</si>
  <si>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</si>
  <si>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</si>
  <si>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</si>
  <si>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</si>
  <si>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</si>
  <si>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</si>
  <si>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</si>
  <si>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</si>
  <si>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</si>
  <si>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</si>
  <si>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</si>
  <si>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</si>
  <si>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</si>
  <si>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</si>
  <si>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</si>
  <si>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</si>
  <si>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</si>
  <si>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</si>
  <si>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</si>
  <si>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</si>
  <si>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</si>
  <si>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</si>
  <si>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</si>
  <si>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</si>
  <si>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</si>
  <si>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</si>
  <si>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</si>
  <si>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</si>
  <si>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</si>
  <si>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</si>
  <si>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</si>
  <si>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</si>
  <si>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</si>
  <si>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</si>
  <si>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</si>
  <si>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</si>
  <si>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</si>
  <si>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</si>
  <si>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</si>
  <si>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</si>
  <si>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</si>
  <si>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</si>
  <si>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</si>
  <si>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</si>
  <si>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</si>
  <si>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</si>
  <si>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</si>
  <si>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</si>
  <si>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</si>
  <si>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</si>
  <si>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</si>
  <si>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</si>
  <si>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</si>
  <si>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</si>
  <si>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</si>
  <si>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</si>
  <si>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</si>
  <si>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</si>
  <si>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</si>
  <si>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</si>
  <si>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</si>
  <si>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</si>
  <si>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</si>
  <si>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</si>
  <si>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</si>
  <si>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</si>
  <si>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</si>
  <si>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</si>
  <si>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</si>
  <si>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</si>
  <si>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</si>
  <si>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</si>
  <si>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</si>
  <si>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</si>
  <si>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</si>
  <si>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</si>
  <si>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</si>
  <si>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</si>
  <si>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</si>
  <si>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</si>
  <si>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</si>
  <si>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</si>
  <si>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</si>
  <si>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</si>
  <si>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</si>
  <si>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</si>
  <si>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</si>
  <si>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</si>
  <si>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</si>
  <si>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</si>
  <si>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</si>
  <si>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</si>
  <si>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</si>
  <si>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</si>
  <si>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</si>
  <si>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</si>
  <si>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</si>
  <si>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</si>
  <si>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</si>
  <si>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</si>
  <si>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</si>
  <si>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</si>
  <si>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</si>
  <si>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</si>
  <si>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</si>
  <si>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</si>
  <si>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</si>
  <si>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</si>
  <si>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</si>
  <si>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</si>
  <si>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</si>
  <si>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</si>
  <si>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</si>
  <si>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</si>
  <si>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</si>
  <si>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</si>
  <si>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</si>
  <si>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</si>
  <si>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</si>
  <si>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</si>
  <si>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</si>
  <si>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</si>
  <si>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</si>
  <si>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</si>
  <si>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</si>
  <si>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</si>
  <si>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</si>
  <si>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</si>
  <si>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</si>
  <si>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</si>
  <si>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</si>
  <si>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</si>
  <si>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</si>
  <si>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</si>
  <si>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</si>
  <si>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</si>
  <si>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</si>
  <si>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</si>
  <si>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</si>
  <si>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</si>
  <si>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</si>
  <si>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</si>
  <si>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</si>
  <si>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</si>
  <si>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</si>
  <si>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</si>
  <si>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</si>
  <si>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</si>
  <si>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</si>
  <si>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</si>
  <si>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</si>
  <si>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</si>
  <si>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</si>
  <si>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</si>
  <si>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</si>
  <si>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</si>
  <si>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</si>
  <si>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</si>
  <si>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</si>
  <si>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</si>
  <si>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</si>
  <si>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</si>
  <si>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</si>
  <si>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</si>
  <si>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</si>
  <si>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</si>
  <si>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</si>
  <si>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</si>
  <si>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</si>
  <si>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</si>
  <si>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</si>
  <si>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</si>
  <si>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</si>
  <si>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</si>
  <si>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</si>
  <si>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</si>
  <si>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</si>
  <si>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</si>
  <si>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</si>
  <si>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</si>
  <si>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</si>
  <si>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</si>
  <si>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</si>
  <si>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</si>
  <si>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</si>
  <si>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</si>
  <si>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</si>
  <si>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</si>
  <si>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</si>
  <si>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</si>
  <si>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</si>
  <si>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</si>
  <si>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</si>
  <si>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</si>
  <si>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</si>
  <si>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</si>
  <si>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</si>
  <si>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</si>
  <si>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</si>
  <si>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</si>
  <si>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</si>
  <si>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</si>
  <si>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</si>
  <si>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</si>
  <si>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</si>
  <si>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</si>
  <si>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</si>
  <si>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</si>
  <si>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</si>
  <si>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</si>
  <si>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</si>
  <si>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</si>
  <si>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</si>
  <si>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</si>
  <si>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</si>
  <si>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</si>
  <si>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</si>
  <si>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</si>
  <si>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</si>
  <si>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</si>
  <si>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</si>
  <si>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</si>
  <si>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</si>
  <si>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</si>
  <si>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</si>
  <si>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</si>
  <si>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</si>
  <si>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</si>
  <si>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</si>
  <si>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</si>
  <si>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</si>
  <si>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</si>
  <si>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</si>
  <si>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</si>
  <si>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</si>
  <si>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</si>
  <si>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</si>
  <si>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</si>
  <si>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</si>
  <si>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</si>
  <si>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</si>
  <si>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</si>
  <si>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</si>
  <si>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</si>
  <si>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</si>
  <si>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</si>
  <si>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</si>
  <si>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</si>
  <si>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</si>
  <si>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</si>
  <si>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</si>
  <si>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</si>
  <si>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</si>
  <si>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</si>
  <si>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</si>
  <si>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</si>
  <si>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</si>
  <si>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</si>
  <si>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</si>
  <si>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</si>
  <si>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</si>
  <si>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</si>
  <si>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</si>
  <si>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</si>
  <si>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</si>
  <si>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</si>
  <si>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</si>
  <si>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</si>
  <si>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</si>
  <si>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</si>
  <si>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</si>
  <si>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</si>
  <si>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</si>
  <si>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</si>
  <si>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</si>
  <si>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</si>
  <si>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</si>
  <si>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</si>
  <si>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</si>
  <si>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</si>
  <si>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</si>
  <si>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</si>
  <si>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</si>
  <si>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</si>
  <si>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</si>
  <si>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</si>
  <si>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</si>
  <si>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</si>
  <si>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</si>
  <si>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</si>
  <si>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</si>
  <si>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</si>
  <si>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</si>
  <si>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</si>
  <si>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</si>
  <si>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</si>
  <si>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</si>
  <si>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</si>
  <si>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</si>
  <si>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</si>
  <si>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</si>
  <si>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</si>
  <si>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</si>
  <si>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</si>
  <si>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</si>
  <si>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</si>
  <si>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</si>
  <si>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</si>
  <si>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</si>
  <si>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</si>
  <si>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</si>
  <si>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</si>
  <si>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</si>
  <si>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</si>
  <si>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</si>
  <si>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</si>
  <si>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</si>
  <si>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</si>
  <si>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</si>
  <si>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</si>
  <si>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</si>
  <si>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</si>
  <si>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</si>
  <si>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</si>
  <si>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</si>
  <si>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</si>
  <si>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</si>
  <si>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</si>
  <si>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</si>
  <si>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</si>
  <si>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</si>
  <si>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</si>
  <si>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</si>
  <si>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</si>
  <si>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</si>
  <si>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</si>
  <si>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</si>
  <si>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</si>
  <si>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</si>
  <si>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</si>
  <si>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</si>
  <si>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</si>
  <si>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</si>
  <si>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</si>
  <si>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</si>
  <si>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</si>
  <si>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</si>
  <si>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</si>
  <si>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</si>
  <si>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</si>
  <si>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</si>
  <si>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</si>
  <si>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</si>
  <si>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</si>
  <si>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</si>
  <si>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</si>
  <si>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</si>
  <si>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</si>
  <si>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</si>
  <si>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</si>
  <si>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</si>
  <si>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</si>
  <si>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</si>
  <si>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</si>
  <si>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</si>
  <si>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</si>
  <si>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</si>
  <si>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</si>
  <si>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</si>
  <si>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</si>
  <si>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</si>
  <si>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</si>
  <si>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</si>
  <si>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</si>
  <si>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</si>
  <si>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</si>
  <si>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</si>
  <si>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</si>
  <si>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</si>
  <si>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</si>
  <si>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</si>
  <si>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</si>
  <si>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</si>
  <si>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</si>
  <si>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</si>
  <si>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</si>
  <si>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</si>
  <si>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</si>
  <si>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</si>
  <si>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</si>
  <si>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</si>
  <si>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</si>
  <si>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</si>
  <si>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</si>
  <si>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</si>
  <si>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</si>
  <si>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</si>
  <si>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</si>
  <si>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</si>
  <si>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</si>
  <si>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</si>
  <si>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</si>
  <si>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</si>
  <si>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</si>
  <si>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</si>
  <si>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</si>
  <si>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</si>
  <si>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</si>
  <si>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</si>
  <si>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</si>
  <si>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</si>
  <si>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</si>
  <si>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</si>
  <si>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</si>
  <si>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</si>
  <si>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</si>
  <si>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</si>
  <si>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</si>
  <si>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</si>
  <si>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</si>
  <si>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</si>
  <si>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</si>
  <si>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</si>
  <si>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</si>
  <si>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</si>
  <si>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</si>
  <si>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</si>
  <si>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</si>
  <si>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</si>
  <si>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</si>
  <si>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</si>
  <si>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</si>
  <si>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</si>
  <si>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</si>
  <si>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</si>
  <si>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</si>
  <si>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</si>
  <si>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</si>
  <si>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</si>
  <si>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</si>
  <si>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</si>
  <si>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</si>
  <si>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</si>
  <si>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</si>
  <si>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</si>
  <si>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</si>
  <si>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</si>
  <si>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</si>
  <si>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</si>
  <si>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</si>
  <si>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</si>
  <si>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</si>
  <si>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</si>
  <si>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</si>
  <si>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</si>
  <si>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</si>
  <si>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</si>
  <si>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</si>
  <si>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</si>
  <si>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</si>
  <si>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</si>
  <si>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</si>
  <si>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</si>
  <si>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</si>
  <si>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</si>
  <si>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</si>
  <si>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</si>
  <si>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</si>
  <si>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</si>
  <si>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</si>
  <si>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</si>
  <si>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</si>
  <si>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</si>
  <si>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</si>
  <si>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</si>
  <si>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</si>
  <si>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</si>
  <si>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</si>
  <si>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</si>
  <si>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</si>
  <si>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</si>
  <si>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</si>
  <si>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</si>
  <si>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</si>
  <si>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</si>
  <si>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</si>
  <si>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</si>
  <si>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</si>
  <si>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</si>
  <si>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</si>
  <si>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</si>
  <si>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</si>
  <si>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</si>
  <si>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</si>
  <si>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</si>
  <si>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</si>
  <si>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</si>
  <si>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</si>
  <si>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</si>
  <si>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</si>
  <si>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</si>
  <si>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</si>
  <si>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</si>
  <si>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</si>
  <si>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</si>
  <si>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</si>
  <si>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</si>
  <si>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</si>
  <si>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</si>
  <si>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</si>
  <si>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</si>
  <si>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</si>
  <si>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</si>
  <si>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</si>
  <si>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</si>
  <si>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</si>
  <si>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</si>
  <si>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</si>
  <si>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</si>
  <si>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</si>
  <si>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</si>
  <si>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</si>
  <si>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</si>
  <si>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</si>
  <si>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</si>
  <si>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</si>
  <si>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</si>
  <si>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</si>
  <si>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</si>
  <si>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</si>
  <si>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</si>
  <si>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</si>
  <si>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</si>
  <si>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</si>
  <si>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</si>
  <si>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</si>
  <si>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</si>
  <si>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</si>
  <si>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</si>
  <si>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</si>
  <si>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</si>
  <si>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</si>
  <si>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</si>
  <si>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</si>
  <si>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</si>
  <si>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</si>
  <si>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</si>
  <si>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</si>
  <si>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</si>
  <si>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</si>
  <si>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</si>
  <si>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</si>
  <si>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</si>
  <si>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</si>
  <si>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</si>
  <si>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</si>
  <si>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</si>
  <si>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</si>
  <si>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</si>
  <si>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</si>
  <si>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</si>
  <si>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</si>
  <si>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</si>
  <si>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</si>
  <si>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</si>
  <si>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</si>
  <si>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</si>
  <si>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</si>
  <si>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</si>
  <si>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</si>
  <si>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</si>
  <si>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</si>
  <si>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</si>
  <si>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</si>
  <si>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</si>
  <si>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</si>
  <si>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</si>
  <si>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</si>
  <si>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</si>
  <si>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</si>
  <si>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</si>
  <si>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</si>
  <si>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</si>
  <si>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</si>
  <si>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</si>
  <si>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</si>
  <si>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</si>
  <si>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</si>
  <si>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</si>
  <si>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</si>
  <si>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</si>
  <si>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</si>
  <si>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</si>
  <si>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</si>
  <si>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</si>
  <si>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</si>
  <si>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</si>
  <si>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</si>
  <si>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</si>
  <si>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</si>
  <si>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</si>
  <si>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</si>
  <si>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</si>
  <si>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</si>
  <si>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</si>
  <si>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</si>
  <si>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</si>
  <si>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</si>
  <si>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</si>
  <si>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</si>
  <si>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</si>
  <si>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</si>
  <si>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</si>
  <si>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</si>
  <si>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</si>
  <si>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</si>
  <si>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</si>
  <si>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</si>
  <si>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</si>
  <si>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</si>
  <si>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</si>
  <si>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</si>
  <si>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</si>
  <si>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</si>
  <si>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</si>
  <si>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</si>
  <si>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</si>
  <si>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</si>
  <si>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</si>
  <si>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</si>
  <si>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</si>
  <si>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</si>
  <si>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</si>
  <si>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</si>
  <si>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</si>
  <si>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</si>
  <si>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</si>
  <si>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</si>
  <si>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</si>
  <si>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</si>
  <si>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</si>
  <si>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</si>
  <si>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</si>
  <si>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</si>
  <si>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</si>
  <si>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</si>
  <si>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</si>
  <si>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</si>
  <si>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</si>
  <si>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</si>
  <si>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</si>
  <si>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</si>
  <si>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</si>
  <si>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</si>
  <si>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</si>
  <si>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</si>
  <si>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</si>
  <si>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</si>
  <si>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</si>
  <si>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</si>
  <si>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</si>
  <si>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</si>
  <si>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</si>
  <si>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</si>
  <si>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</si>
  <si>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</si>
  <si>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</si>
  <si>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</si>
  <si>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</si>
  <si>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</si>
  <si>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</si>
  <si>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</si>
  <si>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</si>
  <si>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</si>
  <si>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</si>
  <si>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</si>
  <si>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</si>
  <si>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</si>
  <si>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</si>
  <si>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</si>
  <si>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</si>
  <si>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</si>
  <si>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</si>
  <si>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</si>
  <si>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</si>
  <si>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</si>
  <si>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</si>
  <si>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</si>
  <si>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</si>
  <si>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</si>
  <si>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</si>
  <si>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</si>
  <si>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</si>
  <si>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</si>
  <si>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</si>
  <si>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</si>
  <si>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</si>
  <si>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</si>
  <si>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</si>
  <si>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</si>
  <si>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</si>
  <si>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</si>
  <si>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</si>
  <si>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</si>
  <si>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</si>
  <si>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</si>
  <si>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</si>
  <si>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</si>
  <si>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</si>
  <si>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</si>
  <si>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</si>
  <si>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</si>
  <si>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</si>
  <si>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</si>
  <si>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</si>
  <si>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</si>
  <si>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</si>
  <si>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</si>
  <si>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</si>
  <si>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</si>
  <si>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</si>
  <si>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</si>
  <si>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</si>
  <si>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</si>
  <si>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</si>
  <si>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</si>
  <si>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</si>
  <si>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</si>
  <si>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</si>
  <si>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</si>
  <si>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</si>
  <si>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</si>
  <si>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</si>
  <si>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</si>
  <si>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</si>
  <si>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</si>
  <si>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</si>
  <si>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</si>
  <si>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</si>
  <si>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</si>
  <si>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</si>
  <si>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</si>
  <si>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</si>
  <si>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</si>
  <si>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</si>
  <si>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</si>
  <si>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</si>
  <si>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</si>
  <si>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</si>
  <si>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</si>
  <si>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</si>
  <si>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</si>
  <si>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</si>
  <si>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</si>
  <si>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</si>
  <si>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</si>
  <si>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</si>
  <si>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</si>
  <si>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</si>
  <si>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</si>
  <si>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</si>
  <si>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</si>
  <si>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</si>
  <si>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</si>
  <si>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</si>
  <si>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</si>
  <si>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</si>
  <si>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</si>
  <si>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</si>
  <si>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</si>
  <si>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</si>
  <si>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</si>
  <si>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</si>
  <si>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</si>
  <si>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</si>
  <si>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</si>
  <si>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</si>
  <si>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</si>
  <si>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</si>
  <si>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</si>
  <si>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</si>
  <si>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</si>
  <si>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</si>
  <si>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</si>
  <si>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</si>
  <si>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</si>
  <si>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</si>
  <si>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</si>
  <si>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</si>
  <si>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</si>
  <si>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</si>
  <si>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</si>
  <si>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</si>
  <si>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</si>
  <si>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</si>
  <si>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</si>
  <si>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</si>
  <si>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</si>
  <si>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</si>
  <si>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</si>
  <si>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</si>
  <si>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</si>
  <si>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</si>
  <si>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</si>
  <si>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</si>
  <si>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</si>
  <si>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</si>
  <si>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</si>
  <si>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</si>
  <si>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</si>
  <si>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</si>
  <si>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</si>
  <si>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</si>
  <si>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</si>
  <si>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</si>
  <si>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</si>
  <si>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</si>
  <si>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</si>
  <si>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</si>
  <si>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</si>
  <si>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</si>
  <si>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</si>
  <si>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</si>
  <si>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</si>
  <si>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</si>
  <si>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</si>
  <si>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</si>
  <si>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</si>
  <si>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</si>
  <si>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</si>
  <si>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</si>
  <si>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</si>
  <si>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</si>
  <si>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</si>
  <si>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</si>
  <si>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</si>
  <si>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</si>
  <si>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</si>
  <si>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</si>
  <si>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</si>
  <si>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</si>
  <si>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</si>
  <si>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</si>
  <si>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</si>
  <si>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</si>
  <si>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</si>
  <si>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</si>
  <si>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</si>
  <si>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</si>
  <si>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</si>
  <si>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</si>
  <si>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</si>
  <si>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</si>
  <si>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</si>
  <si>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</si>
  <si>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</si>
  <si>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</si>
  <si>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</si>
  <si>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</si>
  <si>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</si>
  <si>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</si>
  <si>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</si>
  <si>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</si>
  <si>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</si>
  <si>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</si>
  <si>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</si>
  <si>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</si>
  <si>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</si>
  <si>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</si>
  <si>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</si>
  <si>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</si>
  <si>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</si>
  <si>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</si>
  <si>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</si>
  <si>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</si>
  <si>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</si>
  <si>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</si>
  <si>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</si>
  <si>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</si>
  <si>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</si>
  <si>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</si>
  <si>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</si>
  <si>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</si>
  <si>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</si>
  <si>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</si>
  <si>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</si>
  <si>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</si>
  <si>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</si>
  <si>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</si>
  <si>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</si>
  <si>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</si>
  <si>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</si>
  <si>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</si>
  <si>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</si>
  <si>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</si>
  <si>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</si>
  <si>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</si>
  <si>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</si>
  <si>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</si>
  <si>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</si>
  <si>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</si>
  <si>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</si>
  <si>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</si>
  <si>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</si>
  <si>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</si>
  <si>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</si>
  <si>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</si>
  <si>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</si>
  <si>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</si>
  <si>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</si>
  <si>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</si>
  <si>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</si>
  <si>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</si>
  <si>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</si>
  <si>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</si>
  <si>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</si>
  <si>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</si>
  <si>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</si>
  <si>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</si>
  <si>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</si>
  <si>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</si>
  <si>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</si>
  <si>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</si>
  <si>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</si>
  <si>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</si>
  <si>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</si>
  <si>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</si>
  <si>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</si>
  <si>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</si>
  <si>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</si>
  <si>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</si>
  <si>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</si>
  <si>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</si>
  <si>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</si>
  <si>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</si>
  <si>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</si>
  <si>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</si>
  <si>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</si>
  <si>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</si>
  <si>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</si>
  <si>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</si>
  <si>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</si>
  <si>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</si>
  <si>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</si>
  <si>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</si>
  <si>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</si>
  <si>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</si>
  <si>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</si>
  <si>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</si>
  <si>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</si>
  <si>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</si>
  <si>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</si>
  <si>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</si>
  <si>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</si>
  <si>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</si>
  <si>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</si>
  <si>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</si>
  <si>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</si>
  <si>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</si>
  <si>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</si>
  <si>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</si>
  <si>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</si>
  <si>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</si>
  <si>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</si>
  <si>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</si>
  <si>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</si>
  <si>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</si>
  <si>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</si>
  <si>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</si>
  <si>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</si>
  <si>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</si>
  <si>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</si>
  <si>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</si>
  <si>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</si>
  <si>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</si>
  <si>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</si>
  <si>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</si>
  <si>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</si>
  <si>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</si>
  <si>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</si>
  <si>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</si>
  <si>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</si>
  <si>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</si>
  <si>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</si>
  <si>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</si>
  <si>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</si>
  <si>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</si>
  <si>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</si>
  <si>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</si>
  <si>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</si>
  <si>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</si>
  <si>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</si>
  <si>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</si>
  <si>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</si>
  <si>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</si>
  <si>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</si>
  <si>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</si>
  <si>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</si>
  <si>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</si>
  <si>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</si>
  <si>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</si>
  <si>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</si>
  <si>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</si>
  <si>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</si>
  <si>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</si>
  <si>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</si>
  <si>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</si>
  <si>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</si>
  <si>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</si>
  <si>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</si>
  <si>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</si>
  <si>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</si>
  <si>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</si>
  <si>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</si>
  <si>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</si>
  <si>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</si>
  <si>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</si>
  <si>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</si>
  <si>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</si>
  <si>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</si>
  <si>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</si>
  <si>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</si>
  <si>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</si>
  <si>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</si>
  <si>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</si>
  <si>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</si>
  <si>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</si>
  <si>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</si>
  <si>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</si>
  <si>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</si>
  <si>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</si>
  <si>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</si>
  <si>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</si>
  <si>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</si>
  <si>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</si>
  <si>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</si>
  <si>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</si>
  <si>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</si>
  <si>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</si>
  <si>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</si>
  <si>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</si>
  <si>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</si>
  <si>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</si>
  <si>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</si>
  <si>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</si>
  <si>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</si>
  <si>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</si>
  <si>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</si>
  <si>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</si>
  <si>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</si>
  <si>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</si>
  <si>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</si>
  <si>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</si>
  <si>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</si>
  <si>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</si>
  <si>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</si>
  <si>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</si>
  <si>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</si>
  <si>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</si>
  <si>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</si>
  <si>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</si>
  <si>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</si>
  <si>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</si>
  <si>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</si>
  <si>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</si>
  <si>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</si>
  <si>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</si>
  <si>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</si>
  <si>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</si>
  <si>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</si>
  <si>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</si>
  <si>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</si>
  <si>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</si>
  <si>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</si>
  <si>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</si>
  <si>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</si>
  <si>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</si>
  <si>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</si>
  <si>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</si>
  <si>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</si>
  <si>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</si>
  <si>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</si>
  <si>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</si>
  <si>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</si>
  <si>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</si>
  <si>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</si>
  <si>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</si>
  <si>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</si>
  <si>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</si>
  <si>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</si>
  <si>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</si>
  <si>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</si>
  <si>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</si>
  <si>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</si>
  <si>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</si>
  <si>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</si>
  <si>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</si>
  <si>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</si>
  <si>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</si>
  <si>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</si>
  <si>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</si>
  <si>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</si>
  <si>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</si>
  <si>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</si>
  <si>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</si>
  <si>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</si>
  <si>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</si>
  <si>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</si>
  <si>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</si>
  <si>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</si>
  <si>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</si>
  <si>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</si>
  <si>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</si>
  <si>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</si>
  <si>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</si>
  <si>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</si>
  <si>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</si>
  <si>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</si>
  <si>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</si>
  <si>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</si>
  <si>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</si>
  <si>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</si>
  <si>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</si>
  <si>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</si>
  <si>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</si>
  <si>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</si>
  <si>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</si>
  <si>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</si>
  <si>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</si>
  <si>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</si>
  <si>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</si>
  <si>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</si>
  <si>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</si>
  <si>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</si>
  <si>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</si>
  <si>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</si>
  <si>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</si>
  <si>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</si>
  <si>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</si>
  <si>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</si>
  <si>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</si>
  <si>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</si>
  <si>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</si>
  <si>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</si>
  <si>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</si>
  <si>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</si>
  <si>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</si>
  <si>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</si>
  <si>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</si>
  <si>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</si>
  <si>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</si>
  <si>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</si>
  <si>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</si>
  <si>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</si>
  <si>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</si>
  <si>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</si>
  <si>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</si>
  <si>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</si>
  <si>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</si>
  <si>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</si>
  <si>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</si>
  <si>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</si>
  <si>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</si>
  <si>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</si>
  <si>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</si>
  <si>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</si>
  <si>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</si>
  <si>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</si>
  <si>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</si>
  <si>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</si>
  <si>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</si>
  <si>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</si>
  <si>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</si>
  <si>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</si>
  <si>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</si>
  <si>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</si>
  <si>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</si>
  <si>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</si>
  <si>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</si>
  <si>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</si>
  <si>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</si>
  <si>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</si>
  <si>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</si>
  <si>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</si>
  <si>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</si>
  <si>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</si>
  <si>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</si>
  <si>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</si>
  <si>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</si>
  <si>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</si>
  <si>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</si>
  <si>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</si>
  <si>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</si>
  <si>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</si>
  <si>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</si>
  <si>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</si>
  <si>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</si>
  <si>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</si>
  <si>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</si>
  <si>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</si>
  <si>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</si>
  <si>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</si>
  <si>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</si>
  <si>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</si>
  <si>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</si>
  <si>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</si>
  <si>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</si>
  <si>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</si>
  <si>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</si>
  <si>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</si>
  <si>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</si>
  <si>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</si>
  <si>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</si>
  <si>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</si>
  <si>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</si>
  <si>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</si>
  <si>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</si>
  <si>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</si>
  <si>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</si>
  <si>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</si>
  <si>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</si>
  <si>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</si>
  <si>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</si>
  <si>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</si>
  <si>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</si>
  <si>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</si>
  <si>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</si>
  <si>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</si>
  <si>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</si>
  <si>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</si>
  <si>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</si>
  <si>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</si>
  <si>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</si>
  <si>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</si>
  <si>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</si>
  <si>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</si>
  <si>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</si>
  <si>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</si>
  <si>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</si>
  <si>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</si>
  <si>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</si>
  <si>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</si>
  <si>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</si>
  <si>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</si>
  <si>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</si>
  <si>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</si>
  <si>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</si>
  <si>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</si>
  <si>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</si>
  <si>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</si>
  <si>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</si>
  <si>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</si>
  <si>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</si>
  <si>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</si>
  <si>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</si>
  <si>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</si>
  <si>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</si>
  <si>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</si>
  <si>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</si>
  <si>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</si>
  <si>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</si>
  <si>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</si>
  <si>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</si>
  <si>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</si>
  <si>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</si>
  <si>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</si>
  <si>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</si>
  <si>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</si>
  <si>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</si>
  <si>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</si>
  <si>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</si>
  <si>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</si>
  <si>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</si>
  <si>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</si>
  <si>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</si>
  <si>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</si>
  <si>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</si>
  <si>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</si>
  <si>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</si>
  <si>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</si>
  <si>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</si>
  <si>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</si>
  <si>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</si>
  <si>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</si>
  <si>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</si>
  <si>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</si>
  <si>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</si>
  <si>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</si>
  <si>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</si>
  <si>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</si>
  <si>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</si>
  <si>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</si>
  <si>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</si>
  <si>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</si>
  <si>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</si>
  <si>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</si>
  <si>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</si>
  <si>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</si>
  <si>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</si>
  <si>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</si>
  <si>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</si>
  <si>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</si>
  <si>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</si>
  <si>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</si>
  <si>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</si>
  <si>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</si>
  <si>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</si>
  <si>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</si>
  <si>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</si>
  <si>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</si>
  <si>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</si>
  <si>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</si>
  <si>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</si>
  <si>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</si>
  <si>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</si>
  <si>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</si>
  <si>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</si>
  <si>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</si>
  <si>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</si>
  <si>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</si>
  <si>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</si>
  <si>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</si>
  <si>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</si>
  <si>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</si>
  <si>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</si>
  <si>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</si>
  <si>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</si>
  <si>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</si>
  <si>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</si>
  <si>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</si>
  <si>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</si>
  <si>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</si>
  <si>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</si>
  <si>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</si>
  <si>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</si>
  <si>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</si>
  <si>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</si>
  <si>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</si>
  <si>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</si>
  <si>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</si>
  <si>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</si>
  <si>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</si>
  <si>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</si>
  <si>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</si>
  <si>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</si>
  <si>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</si>
  <si>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</si>
  <si>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</si>
  <si>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</si>
  <si>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</si>
  <si>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</si>
  <si>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</si>
  <si>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</si>
  <si>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</si>
  <si>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</si>
  <si>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</si>
  <si>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</si>
  <si>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</si>
  <si>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</si>
  <si>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</si>
  <si>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</si>
  <si>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</si>
  <si>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</si>
  <si>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</si>
  <si>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</si>
  <si>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</si>
  <si>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</si>
  <si>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</si>
  <si>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</si>
  <si>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</si>
  <si>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</si>
  <si>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</si>
  <si>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</si>
  <si>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</si>
  <si>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</si>
  <si>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</si>
  <si>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</si>
  <si>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</si>
  <si>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</si>
  <si>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</si>
  <si>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</si>
  <si>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</si>
  <si>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</si>
  <si>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</si>
  <si>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</si>
  <si>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</si>
  <si>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</si>
  <si>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</si>
  <si>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</si>
  <si>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</si>
  <si>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</si>
  <si>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</si>
  <si>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</si>
  <si>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</si>
  <si>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</si>
  <si>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</si>
  <si>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</si>
  <si>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</si>
  <si>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</si>
  <si>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</si>
  <si>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</si>
  <si>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</si>
  <si>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</si>
  <si>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</si>
  <si>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</si>
  <si>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</si>
  <si>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</si>
  <si>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</si>
  <si>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</si>
  <si>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</si>
  <si>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</si>
  <si>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</si>
  <si>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</si>
  <si>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</si>
  <si>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</si>
  <si>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</si>
  <si>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</si>
  <si>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</si>
  <si>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</si>
  <si>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</si>
  <si>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</si>
  <si>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</si>
  <si>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</si>
  <si>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</si>
  <si>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</si>
  <si>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</si>
  <si>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</si>
  <si>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</si>
  <si>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</si>
  <si>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</si>
  <si>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</si>
  <si>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</si>
  <si>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</si>
  <si>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</si>
  <si>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</si>
  <si>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</si>
  <si>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</si>
  <si>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</si>
  <si>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</si>
  <si>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</si>
  <si>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</si>
  <si>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</si>
  <si>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</si>
  <si>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</si>
  <si>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</si>
  <si>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</si>
  <si>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</si>
  <si>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</si>
  <si>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</si>
  <si>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</si>
  <si>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</si>
  <si>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</si>
  <si>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</si>
  <si>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</si>
  <si>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</si>
  <si>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</si>
  <si>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</si>
  <si>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</si>
  <si>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</si>
  <si>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</si>
  <si>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</si>
  <si>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</si>
  <si>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</si>
  <si>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</si>
  <si>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</si>
  <si>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</si>
  <si>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</si>
  <si>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</si>
  <si>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</si>
  <si>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</si>
  <si>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</si>
  <si>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</si>
  <si>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</si>
  <si>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</si>
  <si>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</si>
  <si>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</si>
  <si>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</si>
  <si>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</si>
  <si>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</si>
  <si>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</si>
  <si>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</si>
  <si>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</si>
  <si>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</si>
  <si>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</si>
  <si>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</si>
  <si>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</si>
  <si>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</si>
  <si>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</si>
  <si>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</si>
  <si>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</si>
  <si>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</si>
  <si>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</si>
  <si>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</si>
  <si>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</si>
  <si>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</si>
  <si>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</si>
  <si>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</si>
  <si>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</si>
  <si>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</si>
  <si>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</si>
  <si>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</si>
  <si>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</si>
  <si>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</si>
  <si>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</si>
  <si>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</si>
  <si>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</si>
  <si>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</si>
  <si>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</si>
  <si>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</si>
  <si>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</si>
  <si>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</si>
  <si>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</si>
  <si>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</si>
  <si>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</si>
  <si>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</si>
  <si>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</si>
  <si>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</si>
  <si>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</si>
  <si>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</si>
  <si>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</si>
  <si>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</si>
  <si>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</si>
  <si>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</si>
  <si>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</si>
  <si>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</si>
  <si>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</si>
  <si>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</si>
  <si>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</si>
  <si>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</si>
  <si>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</si>
  <si>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</si>
  <si>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</si>
  <si>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</si>
  <si>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</si>
  <si>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</si>
  <si>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</si>
  <si>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</si>
  <si>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</si>
  <si>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</si>
  <si>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</si>
  <si>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</si>
  <si>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</si>
  <si>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</si>
  <si>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</si>
  <si>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</si>
  <si>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</si>
  <si>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</si>
  <si>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</si>
  <si>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</si>
  <si>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</si>
  <si>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</si>
  <si>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</si>
  <si>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</si>
  <si>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</si>
  <si>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</si>
  <si>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</si>
  <si>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</si>
  <si>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</si>
  <si>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</si>
  <si>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</si>
  <si>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</si>
  <si>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</si>
  <si>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</si>
  <si>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</si>
  <si>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</si>
  <si>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</si>
  <si>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</si>
  <si>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</si>
  <si>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</si>
  <si>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</si>
  <si>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</si>
  <si>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</si>
  <si>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</si>
  <si>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</si>
  <si>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</si>
  <si>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</si>
  <si>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</si>
  <si>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</si>
  <si>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</si>
  <si>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</si>
  <si>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</si>
  <si>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</si>
  <si>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</si>
  <si>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</si>
  <si>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</si>
  <si>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</si>
  <si>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</si>
  <si>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</si>
  <si>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</si>
  <si>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</si>
  <si>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</si>
  <si>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</si>
  <si>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</si>
  <si>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</si>
  <si>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</si>
  <si>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</si>
  <si>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</si>
  <si>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</si>
  <si>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</si>
  <si>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</si>
  <si>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</si>
  <si>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</si>
  <si>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</si>
  <si>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</si>
  <si>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</si>
  <si>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</si>
  <si>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</si>
  <si>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</si>
  <si>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</si>
  <si>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</si>
  <si>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</si>
  <si>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</si>
  <si>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</si>
  <si>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</si>
  <si>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</si>
  <si>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</si>
  <si>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</si>
  <si>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</si>
  <si>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</si>
  <si>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</si>
  <si>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</si>
  <si>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</si>
  <si>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</si>
  <si>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</si>
  <si>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</si>
  <si>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</si>
  <si>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</si>
  <si>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</si>
  <si>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</si>
  <si>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</si>
  <si>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</si>
  <si>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</si>
  <si>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</si>
  <si>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</si>
  <si>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</si>
  <si>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</si>
  <si>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</si>
  <si>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</si>
  <si>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</si>
  <si>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</si>
  <si>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</si>
  <si>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</si>
  <si>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</si>
  <si>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</si>
  <si>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</si>
  <si>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</si>
  <si>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</si>
  <si>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</si>
  <si>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</si>
  <si>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</si>
  <si>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</si>
  <si>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</si>
  <si>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</si>
  <si>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</si>
  <si>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</si>
  <si>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</si>
  <si>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</si>
  <si>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</si>
  <si>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</si>
  <si>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</si>
  <si>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</si>
  <si>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</si>
  <si>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</si>
  <si>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</si>
  <si>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</si>
  <si>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</si>
  <si>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</si>
  <si>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</si>
  <si>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</si>
  <si>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</si>
  <si>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</si>
  <si>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</si>
  <si>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</si>
  <si>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</si>
  <si>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</si>
  <si>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</si>
  <si>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</si>
  <si>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</si>
  <si>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</si>
  <si>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</si>
  <si>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</si>
  <si>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</si>
  <si>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</si>
  <si>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</si>
  <si>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</si>
  <si>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</si>
  <si>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</si>
  <si>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</si>
  <si>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</si>
  <si>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</si>
  <si>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</si>
  <si>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</si>
  <si>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</si>
  <si>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</si>
  <si>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</si>
  <si>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</si>
  <si>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</si>
  <si>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</si>
  <si>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</si>
  <si>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</si>
  <si>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</si>
  <si>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</si>
  <si>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</si>
  <si>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</si>
  <si>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</si>
  <si>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</si>
  <si>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</si>
  <si>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</si>
  <si>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</si>
  <si>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</si>
  <si>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</si>
  <si>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</si>
  <si>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</si>
  <si>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</si>
  <si>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</si>
  <si>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</si>
  <si>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</si>
  <si>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</si>
  <si>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</si>
  <si>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</si>
  <si>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</si>
  <si>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</si>
  <si>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</si>
  <si>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</si>
  <si>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</si>
  <si>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</si>
  <si>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</si>
  <si>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</si>
  <si>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</si>
  <si>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</si>
  <si>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</si>
  <si>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</si>
  <si>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</si>
  <si>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</si>
  <si>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</si>
  <si>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</si>
  <si>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</si>
  <si>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</si>
  <si>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</si>
  <si>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</si>
  <si>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</si>
  <si>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</si>
  <si>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</si>
  <si>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</si>
  <si>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</si>
  <si>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</si>
  <si>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</si>
  <si>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</si>
  <si>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</si>
  <si>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</si>
  <si>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</si>
  <si>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</si>
  <si>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</si>
  <si>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</si>
  <si>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</si>
  <si>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</si>
  <si>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</si>
  <si>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</si>
  <si>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</si>
  <si>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</si>
  <si>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</si>
  <si>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</si>
  <si>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</si>
  <si>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</si>
  <si>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</si>
  <si>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</si>
  <si>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</si>
  <si>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</si>
  <si>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</si>
  <si>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</si>
  <si>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</si>
  <si>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</si>
  <si>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</si>
  <si>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</si>
  <si>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</si>
  <si>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</si>
  <si>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</si>
  <si>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</si>
  <si>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</si>
  <si>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</si>
  <si>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</si>
  <si>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</si>
  <si>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</si>
  <si>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</si>
  <si>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</si>
  <si>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</si>
  <si>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</si>
  <si>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</si>
  <si>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</si>
  <si>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</si>
  <si>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</si>
  <si>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</si>
  <si>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</si>
  <si>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</si>
  <si>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</si>
  <si>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</si>
  <si>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</si>
  <si>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</si>
  <si>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</si>
  <si>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</si>
  <si>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</si>
  <si>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</si>
  <si>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</si>
  <si>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</si>
  <si>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</si>
  <si>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</si>
  <si>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</si>
  <si>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</si>
  <si>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</si>
  <si>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</si>
  <si>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</si>
  <si>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</si>
  <si>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</si>
  <si>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</si>
  <si>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</si>
  <si>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</si>
  <si>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</si>
  <si>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</si>
  <si>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</si>
  <si>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</si>
  <si>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</si>
  <si>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</si>
  <si>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</si>
  <si>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</si>
  <si>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</si>
  <si>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</si>
  <si>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</si>
  <si>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</si>
  <si>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</si>
  <si>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</si>
  <si>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</si>
  <si>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</si>
  <si>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</si>
  <si>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</si>
  <si>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</si>
  <si>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</si>
  <si>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</si>
  <si>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</si>
  <si>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</si>
  <si>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</si>
  <si>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</si>
  <si>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</si>
  <si>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</si>
  <si>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</si>
  <si>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</si>
  <si>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</si>
  <si>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</si>
  <si>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</si>
  <si>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</si>
  <si>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</si>
  <si>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</si>
  <si>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</si>
  <si>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</si>
  <si>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</si>
  <si>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</si>
  <si>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</si>
  <si>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</si>
  <si>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</si>
  <si>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</si>
  <si>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</si>
  <si>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</si>
  <si>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</si>
  <si>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</si>
  <si>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</si>
  <si>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</si>
  <si>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</si>
  <si>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</si>
  <si>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</si>
  <si>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</si>
  <si>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</si>
  <si>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</si>
  <si>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</si>
  <si>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</si>
  <si>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</si>
  <si>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</si>
  <si>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</si>
  <si>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</si>
  <si>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</si>
  <si>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</si>
  <si>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</si>
  <si>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</si>
  <si>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</si>
  <si>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</si>
  <si>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</si>
  <si>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</si>
  <si>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</si>
  <si>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</si>
  <si>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</si>
  <si>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</si>
  <si>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</si>
  <si>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</si>
  <si>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</si>
  <si>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</si>
  <si>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</si>
  <si>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</si>
  <si>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</si>
  <si>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</si>
  <si>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</si>
  <si>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</si>
  <si>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</si>
  <si>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</si>
  <si>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</si>
  <si>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</si>
  <si>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</si>
  <si>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</si>
  <si>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</si>
  <si>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</si>
  <si>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</si>
  <si>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</si>
  <si>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</si>
  <si>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</si>
  <si>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</si>
  <si>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</si>
  <si>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</si>
  <si>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</si>
  <si>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</si>
  <si>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</si>
  <si>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</si>
  <si>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</si>
  <si>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</si>
  <si>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</si>
  <si>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</si>
  <si>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</si>
  <si>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</si>
  <si>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</si>
  <si>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</si>
  <si>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</si>
  <si>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</si>
  <si>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</si>
  <si>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</si>
  <si>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</si>
  <si>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</si>
  <si>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</si>
  <si>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</si>
  <si>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</si>
  <si>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</si>
  <si>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</si>
  <si>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</si>
  <si>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</si>
  <si>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</si>
  <si>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</si>
  <si>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</si>
  <si>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</si>
  <si>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</si>
  <si>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</si>
  <si>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</si>
  <si>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</si>
  <si>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</si>
  <si>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</si>
  <si>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</si>
  <si>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</si>
  <si>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</si>
  <si>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</si>
  <si>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</si>
  <si>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</si>
  <si>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</si>
  <si>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</si>
  <si>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</si>
  <si>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</si>
  <si>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</si>
  <si>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</si>
  <si>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</si>
  <si>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</si>
  <si>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</si>
  <si>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</si>
  <si>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</si>
  <si>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</si>
  <si>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</si>
  <si>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</si>
  <si>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</si>
  <si>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</si>
  <si>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</si>
  <si>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</si>
  <si>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</si>
  <si>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</si>
  <si>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</si>
  <si>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</si>
  <si>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</si>
  <si>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</si>
  <si>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</si>
  <si>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</si>
  <si>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</si>
  <si>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</si>
  <si>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</si>
  <si>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</si>
  <si>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</si>
  <si>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</si>
  <si>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</si>
  <si>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</si>
  <si>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</si>
  <si>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</si>
  <si>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</si>
  <si>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</si>
  <si>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</si>
  <si>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</si>
  <si>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</si>
  <si>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</si>
  <si>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</si>
  <si>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</si>
  <si>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</si>
  <si>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</si>
  <si>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</si>
  <si>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</si>
  <si>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</si>
  <si>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</si>
  <si>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</si>
  <si>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</si>
  <si>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</si>
  <si>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</si>
  <si>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</si>
  <si>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</si>
  <si>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</si>
  <si>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</si>
  <si>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</si>
  <si>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</si>
  <si>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</si>
  <si>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</si>
  <si>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</si>
  <si>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</si>
  <si>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</si>
  <si>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</si>
  <si>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</si>
  <si>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</si>
  <si>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</si>
  <si>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</si>
  <si>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</si>
  <si>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</si>
  <si>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</si>
  <si>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</si>
  <si>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</si>
  <si>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</si>
  <si>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</si>
  <si>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</si>
  <si>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</si>
  <si>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</si>
  <si>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</si>
  <si>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</si>
  <si>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</si>
  <si>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</si>
  <si>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</si>
  <si>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</si>
  <si>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</si>
  <si>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</si>
  <si>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</si>
  <si>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</si>
  <si>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</si>
  <si>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</si>
  <si>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</si>
  <si>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</si>
  <si>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</si>
  <si>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</si>
  <si>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</si>
  <si>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</si>
  <si>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</si>
  <si>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</si>
  <si>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</si>
  <si>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</si>
  <si>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</si>
  <si>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</si>
  <si>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</si>
  <si>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</si>
  <si>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</si>
  <si>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</si>
  <si>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</si>
  <si>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</si>
  <si>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</si>
  <si>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</si>
  <si>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</si>
  <si>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</si>
  <si>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</si>
  <si>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</si>
  <si>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</si>
  <si>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</si>
  <si>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</si>
  <si>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</si>
  <si>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</si>
  <si>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</si>
  <si>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</si>
  <si>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</si>
  <si>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</si>
  <si>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</si>
  <si>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</si>
  <si>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</si>
  <si>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</si>
  <si>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</si>
  <si>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</si>
  <si>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</si>
  <si>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</si>
  <si>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</si>
  <si>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</si>
  <si>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</si>
  <si>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</si>
  <si>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</si>
  <si>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</si>
  <si>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</si>
  <si>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</si>
  <si>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</si>
  <si>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</si>
  <si>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</si>
  <si>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</si>
  <si>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</si>
  <si>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</si>
  <si>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</si>
  <si>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</si>
  <si>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</si>
  <si>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</si>
  <si>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</si>
  <si>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</si>
  <si>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</si>
  <si>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</si>
  <si>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</si>
  <si>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</si>
  <si>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</si>
  <si>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</si>
  <si>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</si>
  <si>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</si>
  <si>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</si>
  <si>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</si>
  <si>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</si>
  <si>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</si>
  <si>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</si>
  <si>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</si>
  <si>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</si>
  <si>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</si>
  <si>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</si>
  <si>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</si>
  <si>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</si>
  <si>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</si>
  <si>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</si>
  <si>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</si>
  <si>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</si>
  <si>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</si>
  <si>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</si>
  <si>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</si>
  <si>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</si>
  <si>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</si>
  <si>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</si>
  <si>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</si>
  <si>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</si>
  <si>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</si>
  <si>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</si>
  <si>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</si>
  <si>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</si>
  <si>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</si>
  <si>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</si>
  <si>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</si>
  <si>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</si>
  <si>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</si>
  <si>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</si>
  <si>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</si>
  <si>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</si>
  <si>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</si>
  <si>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</si>
  <si>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</si>
  <si>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</si>
  <si>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</si>
  <si>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</si>
  <si>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</si>
  <si>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</si>
  <si>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</si>
  <si>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</si>
  <si>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</si>
  <si>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</si>
  <si>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</si>
  <si>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</si>
  <si>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</si>
  <si>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</si>
  <si>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</si>
  <si>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</si>
  <si>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</si>
  <si>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</si>
  <si>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</si>
  <si>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</si>
  <si>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</si>
  <si>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</si>
  <si>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</si>
  <si>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</si>
  <si>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</si>
  <si>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</si>
  <si>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</si>
  <si>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</si>
  <si>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</si>
  <si>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</si>
  <si>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</si>
  <si>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</si>
  <si>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</si>
  <si>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</si>
  <si>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</si>
  <si>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</si>
  <si>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</si>
  <si>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</si>
  <si>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</si>
  <si>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</si>
  <si>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</si>
  <si>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</si>
  <si>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</si>
  <si>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</si>
  <si>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</si>
  <si>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</si>
  <si>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</si>
  <si>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</si>
  <si>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</si>
  <si>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</si>
  <si>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</si>
  <si>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</si>
  <si>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</si>
  <si>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</si>
  <si>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</si>
  <si>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</si>
  <si>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</si>
  <si>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</si>
  <si>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</si>
  <si>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</si>
  <si>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</si>
  <si>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</si>
  <si>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</si>
  <si>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</si>
  <si>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</si>
  <si>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</si>
  <si>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</si>
  <si>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</si>
  <si>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</si>
  <si>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</si>
  <si>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</si>
  <si>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</si>
  <si>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</si>
  <si>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</si>
  <si>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</si>
  <si>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</si>
  <si>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</si>
  <si>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</si>
  <si>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</si>
  <si>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</si>
  <si>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</si>
  <si>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</si>
  <si>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</si>
  <si>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</si>
  <si>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</si>
  <si>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</si>
  <si>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</si>
  <si>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</si>
  <si>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</si>
  <si>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</si>
  <si>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</si>
  <si>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</si>
  <si>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</si>
  <si>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</si>
  <si>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</si>
  <si>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</si>
  <si>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</si>
  <si>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</si>
  <si>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</si>
  <si>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</si>
  <si>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</si>
  <si>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</si>
  <si>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</si>
  <si>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</si>
  <si>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</si>
  <si>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</si>
  <si>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</si>
  <si>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</si>
  <si>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</si>
  <si>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</si>
  <si>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</si>
  <si>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</si>
  <si>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</si>
  <si>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</si>
  <si>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</si>
  <si>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</si>
  <si>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</si>
  <si>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</si>
  <si>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</si>
  <si>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</si>
  <si>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</si>
  <si>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</si>
  <si>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</si>
  <si>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</si>
  <si>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</si>
  <si>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</si>
  <si>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</si>
  <si>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</si>
  <si>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</si>
  <si>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</si>
  <si>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</si>
  <si>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</si>
  <si>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</si>
  <si>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</si>
  <si>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</si>
  <si>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</si>
  <si>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</si>
  <si>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</si>
  <si>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</si>
  <si>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</si>
  <si>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</si>
  <si>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</si>
  <si>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</si>
  <si>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</si>
  <si>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</si>
  <si>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</si>
  <si>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</si>
  <si>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</si>
  <si>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</si>
  <si>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</si>
  <si>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</si>
  <si>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</si>
  <si>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</si>
  <si>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</si>
  <si>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</si>
  <si>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</si>
  <si>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</si>
  <si>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</si>
  <si>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</si>
  <si>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</si>
  <si>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</si>
  <si>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</si>
  <si>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</si>
  <si>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</si>
  <si>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</si>
  <si>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</si>
  <si>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</si>
  <si>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</si>
  <si>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</si>
  <si>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</si>
  <si>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</si>
  <si>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</si>
  <si>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</si>
  <si>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</si>
  <si>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</si>
  <si>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</si>
  <si>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</si>
  <si>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</si>
  <si>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</si>
  <si>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</si>
  <si>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</si>
  <si>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</si>
  <si>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</si>
  <si>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</si>
  <si>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</si>
  <si>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</si>
  <si>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</si>
  <si>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</si>
  <si>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</si>
  <si>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</si>
  <si>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</si>
  <si>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</si>
  <si>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</si>
  <si>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</si>
  <si>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</si>
  <si>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</si>
  <si>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</si>
  <si>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</si>
  <si>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</si>
  <si>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</si>
  <si>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</si>
  <si>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</si>
  <si>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</si>
  <si>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</si>
  <si>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</si>
  <si>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</si>
  <si>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</si>
  <si>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</si>
  <si>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</si>
  <si>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</si>
  <si>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</si>
  <si>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</si>
  <si>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</si>
  <si>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</si>
  <si>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</si>
  <si>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</si>
  <si>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</si>
  <si>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</si>
  <si>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</si>
  <si>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</si>
  <si>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</si>
  <si>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</si>
  <si>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</si>
  <si>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</si>
  <si>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</si>
  <si>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</si>
  <si>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</si>
  <si>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</si>
  <si>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</si>
  <si>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</si>
  <si>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</si>
  <si>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</si>
  <si>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</si>
  <si>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</si>
  <si>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</si>
  <si>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</si>
  <si>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</si>
  <si>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</si>
  <si>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</si>
  <si>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</si>
  <si>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</si>
  <si>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</si>
  <si>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</si>
  <si>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</si>
  <si>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</si>
  <si>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</si>
  <si>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</si>
  <si>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</si>
  <si>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</si>
  <si>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</si>
  <si>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</si>
  <si>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</si>
  <si>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</si>
  <si>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</si>
  <si>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</si>
  <si>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</si>
  <si>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</si>
  <si>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</si>
  <si>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</si>
  <si>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</si>
  <si>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</si>
  <si>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</si>
  <si>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</si>
  <si>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</si>
  <si>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</si>
  <si>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</si>
  <si>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</si>
  <si>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</si>
  <si>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</si>
  <si>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</si>
  <si>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</si>
  <si>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</si>
  <si>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</si>
  <si>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</si>
  <si>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</si>
  <si>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</si>
  <si>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</si>
  <si>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</si>
  <si>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</si>
  <si>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</si>
  <si>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</si>
  <si>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</si>
  <si>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</si>
  <si>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</si>
  <si>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</si>
  <si>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</si>
  <si>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</si>
  <si>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</si>
  <si>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</si>
  <si>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</si>
  <si>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</si>
  <si>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</si>
  <si>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</si>
  <si>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</si>
  <si>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</si>
  <si>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</si>
  <si>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</si>
  <si>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</si>
  <si>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</si>
  <si>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</si>
  <si>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</si>
  <si>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</si>
  <si>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</si>
  <si>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</si>
  <si>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</si>
  <si>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</si>
  <si>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</si>
  <si>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</si>
  <si>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</si>
  <si>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</si>
  <si>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</si>
  <si>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</si>
  <si>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</si>
  <si>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</si>
  <si>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</si>
  <si>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</si>
  <si>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</si>
  <si>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</si>
  <si>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</si>
  <si>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</si>
  <si>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</si>
  <si>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</si>
  <si>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</si>
  <si>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</si>
  <si>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</si>
  <si>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</si>
  <si>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</si>
  <si>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</si>
  <si>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</si>
  <si>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</si>
  <si>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</si>
  <si>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</si>
  <si>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</si>
  <si>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</si>
  <si>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</si>
  <si>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</si>
  <si>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</si>
  <si>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</si>
  <si>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</si>
  <si>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</si>
  <si>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</si>
  <si>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</si>
  <si>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</si>
  <si>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</si>
  <si>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</si>
  <si>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</si>
  <si>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</si>
  <si>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</si>
  <si>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</si>
  <si>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</si>
  <si>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</si>
  <si>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</si>
  <si>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</si>
  <si>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</si>
  <si>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</si>
  <si>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</si>
  <si>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</si>
  <si>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</si>
  <si>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</si>
  <si>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</si>
  <si>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</si>
  <si>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</si>
  <si>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</si>
  <si>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</si>
  <si>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</si>
  <si>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</si>
  <si>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</si>
  <si>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</si>
  <si>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</si>
  <si>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</si>
  <si>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</si>
  <si>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</si>
  <si>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</si>
  <si>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</si>
  <si>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</si>
  <si>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</si>
  <si>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</si>
  <si>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</si>
  <si>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</si>
  <si>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</si>
  <si>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</si>
  <si>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</si>
  <si>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</si>
  <si>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</si>
  <si>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</si>
  <si>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</si>
  <si>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</si>
  <si>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</si>
  <si>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</si>
  <si>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</si>
  <si>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</si>
  <si>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</si>
  <si>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</si>
  <si>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</si>
  <si>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</si>
  <si>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</si>
  <si>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</si>
  <si>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</si>
  <si>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</si>
  <si>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</si>
  <si>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</si>
  <si>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</si>
  <si>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</si>
  <si>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</si>
  <si>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</si>
  <si>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</si>
  <si>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</si>
  <si>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</si>
  <si>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</si>
  <si>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</si>
  <si>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</si>
  <si>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</si>
  <si>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</si>
  <si>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</si>
  <si>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</si>
  <si>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</si>
  <si>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</si>
  <si>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</si>
  <si>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</si>
  <si>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</si>
  <si>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</si>
  <si>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</si>
  <si>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</si>
  <si>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</si>
  <si>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</si>
  <si>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</si>
  <si>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</si>
  <si>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</si>
  <si>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</si>
  <si>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</si>
  <si>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</si>
  <si>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</si>
  <si>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</si>
  <si>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</si>
  <si>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</si>
  <si>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</si>
  <si>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</si>
  <si>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</si>
  <si>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</si>
  <si>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</si>
  <si>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</si>
  <si>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</si>
  <si>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</si>
  <si>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</si>
  <si>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</si>
  <si>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</si>
  <si>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</si>
  <si>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</si>
  <si>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</si>
  <si>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</si>
  <si>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</si>
  <si>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</si>
  <si>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</si>
  <si>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</si>
  <si>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</si>
  <si>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</si>
  <si>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</si>
  <si>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</si>
  <si>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</si>
  <si>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</si>
  <si>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</si>
  <si>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</si>
  <si>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</si>
  <si>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</si>
  <si>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</si>
  <si>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</si>
  <si>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</si>
  <si>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</si>
  <si>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</si>
  <si>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</si>
  <si>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</si>
  <si>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</si>
  <si>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</si>
  <si>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</si>
  <si>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</si>
  <si>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</si>
  <si>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</si>
  <si>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</si>
  <si>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</si>
  <si>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</si>
  <si>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</si>
  <si>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</si>
  <si>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</si>
  <si>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</si>
  <si>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</si>
  <si>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</si>
  <si>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</si>
  <si>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</si>
  <si>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</si>
  <si>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</si>
  <si>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</si>
  <si>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</si>
  <si>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</si>
  <si>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</si>
  <si>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</si>
  <si>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</si>
  <si>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</si>
  <si>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</si>
  <si>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</si>
  <si>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</si>
  <si>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</si>
  <si>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</si>
  <si>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</si>
  <si>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</si>
  <si>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</si>
  <si>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</si>
  <si>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</si>
  <si>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</si>
  <si>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</si>
  <si>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</si>
  <si>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</si>
  <si>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</si>
  <si>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</si>
  <si>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</si>
  <si>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</si>
  <si>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</si>
  <si>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</si>
  <si>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</si>
  <si>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</si>
  <si>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</si>
  <si>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</si>
  <si>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</si>
  <si>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</si>
  <si>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</si>
  <si>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</si>
  <si>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</si>
  <si>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</si>
  <si>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</si>
  <si>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</si>
  <si>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</si>
  <si>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</si>
  <si>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</si>
  <si>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</si>
  <si>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</si>
  <si>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</si>
  <si>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</si>
  <si>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</si>
  <si>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</si>
  <si>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</si>
  <si>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</si>
  <si>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</si>
  <si>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</si>
  <si>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</si>
  <si>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</si>
  <si>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</si>
  <si>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</si>
  <si>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</si>
  <si>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</si>
  <si>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</si>
  <si>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</si>
  <si>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</si>
  <si>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</si>
  <si>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</si>
  <si>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</si>
  <si>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</si>
  <si>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</si>
  <si>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</si>
  <si>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</si>
  <si>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</si>
  <si>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</si>
  <si>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</si>
  <si>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</si>
  <si>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</si>
  <si>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</si>
  <si>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</si>
  <si>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</si>
  <si>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</si>
  <si>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</si>
  <si>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</si>
  <si>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</si>
  <si>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</si>
  <si>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</si>
  <si>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</si>
  <si>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</si>
  <si>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</si>
  <si>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</si>
  <si>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</si>
  <si>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</si>
  <si>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</si>
  <si>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</si>
  <si>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</si>
  <si>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</si>
  <si>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</si>
  <si>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</si>
  <si>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</si>
  <si>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</si>
  <si>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</si>
  <si>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</si>
  <si>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</si>
  <si>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</si>
  <si>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</si>
  <si>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</si>
  <si>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</si>
  <si>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</si>
  <si>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</si>
  <si>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</si>
  <si>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</si>
  <si>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</si>
  <si>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</si>
  <si>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</si>
  <si>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</si>
  <si>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</si>
  <si>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</si>
  <si>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</si>
  <si>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</si>
  <si>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</si>
  <si>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</si>
  <si>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</si>
  <si>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</si>
  <si>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</si>
  <si>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</si>
  <si>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</si>
  <si>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</si>
  <si>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</si>
  <si>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</si>
  <si>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</si>
  <si>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</si>
  <si>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</si>
  <si>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</si>
  <si>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</si>
  <si>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</si>
  <si>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</si>
  <si>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</si>
  <si>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</si>
  <si>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</si>
  <si>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</si>
  <si>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</si>
  <si>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</si>
  <si>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</si>
  <si>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</si>
  <si>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</si>
  <si>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</si>
  <si>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</si>
  <si>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</si>
  <si>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</si>
  <si>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</si>
  <si>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</si>
  <si>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</si>
  <si>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</si>
  <si>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</si>
  <si>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</si>
  <si>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</si>
  <si>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</si>
  <si>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</si>
  <si>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</si>
  <si>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</si>
  <si>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</si>
  <si>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</si>
  <si>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</si>
  <si>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</si>
  <si>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</si>
  <si>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</si>
  <si>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</si>
  <si>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</si>
  <si>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</si>
  <si>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</si>
  <si>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</si>
  <si>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</si>
  <si>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</si>
  <si>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</si>
  <si>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</si>
  <si>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</si>
  <si>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</si>
  <si>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</si>
  <si>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</si>
  <si>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</si>
  <si>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</si>
  <si>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</si>
  <si>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</si>
  <si>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</si>
  <si>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</si>
  <si>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</si>
  <si>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</si>
  <si>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</si>
  <si>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</si>
  <si>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</si>
  <si>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</si>
  <si>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</si>
  <si>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</si>
  <si>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</si>
  <si>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</si>
  <si>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</si>
  <si>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</si>
  <si>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</si>
  <si>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</si>
  <si>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</si>
  <si>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</si>
  <si>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</si>
  <si>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</si>
  <si>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</si>
  <si>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</si>
  <si>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</si>
  <si>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</si>
  <si>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</si>
  <si>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</si>
  <si>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</si>
  <si>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</si>
  <si>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</si>
  <si>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</si>
  <si>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</si>
  <si>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</si>
  <si>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</si>
  <si>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</si>
  <si>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</si>
  <si>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</si>
  <si>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</si>
  <si>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</si>
  <si>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</si>
  <si>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</si>
  <si>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</si>
  <si>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</si>
  <si>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</si>
  <si>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</si>
  <si>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</si>
  <si>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</si>
  <si>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</si>
  <si>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</si>
  <si>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</si>
  <si>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</si>
  <si>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</si>
  <si>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</si>
  <si>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</si>
  <si>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</si>
  <si>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</si>
  <si>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</si>
  <si>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</si>
  <si>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</si>
  <si>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</si>
  <si>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</si>
  <si>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</si>
  <si>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</si>
  <si>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</si>
  <si>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</si>
  <si>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</si>
  <si>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</si>
  <si>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</si>
  <si>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</si>
  <si>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</si>
  <si>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</si>
  <si>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</si>
  <si>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</si>
  <si>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</si>
  <si>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</si>
  <si>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</si>
  <si>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</si>
  <si>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</si>
  <si>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</si>
  <si>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</si>
  <si>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</si>
  <si>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</si>
  <si>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</si>
  <si>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</si>
  <si>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</si>
  <si>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</si>
  <si>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</si>
  <si>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</si>
  <si>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</si>
  <si>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</si>
  <si>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</si>
  <si>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</si>
  <si>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</si>
  <si>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</si>
  <si>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</si>
  <si>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</si>
  <si>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</si>
  <si>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</si>
  <si>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</si>
  <si>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</si>
  <si>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</si>
  <si>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</si>
  <si>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</si>
  <si>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</si>
  <si>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</si>
  <si>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</si>
  <si>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</si>
  <si>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</si>
  <si>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</si>
  <si>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</si>
  <si>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</si>
  <si>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</si>
  <si>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</si>
  <si>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</si>
  <si>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</si>
  <si>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</si>
  <si>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</si>
  <si>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</si>
  <si>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</si>
  <si>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</si>
  <si>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</si>
  <si>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</si>
  <si>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</si>
  <si>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</si>
  <si>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</si>
  <si>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</si>
  <si>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</si>
  <si>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</si>
  <si>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</si>
  <si>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</si>
  <si>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</si>
  <si>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</si>
  <si>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</si>
  <si>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</si>
  <si>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</si>
  <si>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</si>
  <si>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</si>
  <si>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</si>
  <si>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</si>
  <si>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</si>
  <si>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</si>
  <si>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</si>
  <si>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</si>
  <si>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</si>
  <si>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</si>
  <si>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</si>
  <si>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</si>
  <si>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</si>
  <si>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</si>
  <si>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</si>
  <si>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</si>
  <si>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</si>
  <si>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</si>
  <si>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</si>
  <si>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</si>
  <si>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</si>
  <si>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</si>
  <si>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</si>
  <si>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</si>
  <si>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</si>
  <si>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</si>
  <si>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</si>
  <si>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</si>
  <si>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</si>
  <si>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</si>
  <si>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</si>
  <si>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</si>
  <si>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</si>
  <si>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</si>
  <si>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</si>
  <si>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</si>
  <si>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</si>
  <si>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</si>
  <si>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</si>
  <si>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</si>
  <si>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</si>
  <si>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</si>
  <si>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</si>
  <si>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</si>
  <si>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</si>
  <si>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</si>
  <si>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</si>
  <si>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</si>
  <si>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</si>
  <si>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</si>
  <si>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</si>
  <si>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</si>
  <si>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</si>
  <si>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</si>
  <si>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</si>
  <si>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</si>
  <si>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</si>
  <si>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</si>
  <si>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</si>
  <si>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</si>
  <si>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</si>
  <si>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</si>
  <si>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</si>
  <si>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</si>
  <si>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</si>
  <si>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</si>
  <si>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</si>
  <si>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</si>
  <si>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</si>
  <si>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</si>
  <si>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</si>
  <si>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</si>
  <si>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</si>
  <si>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</si>
  <si>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</si>
  <si>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</si>
  <si>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</si>
  <si>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</si>
  <si>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</si>
  <si>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</si>
  <si>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</si>
  <si>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</si>
  <si>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</si>
  <si>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</si>
  <si>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</si>
  <si>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</si>
  <si>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</si>
  <si>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</si>
  <si>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</si>
  <si>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</si>
  <si>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</si>
  <si>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</si>
  <si>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</si>
  <si>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</si>
  <si>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</si>
  <si>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</si>
  <si>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</si>
  <si>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</si>
  <si>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</si>
  <si>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</si>
  <si>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</si>
  <si>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</si>
  <si>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</si>
  <si>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</si>
  <si>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</si>
  <si>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</si>
  <si>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</si>
  <si>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</si>
  <si>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</si>
  <si>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</si>
  <si>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</si>
  <si>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</si>
  <si>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</si>
  <si>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</si>
  <si>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</si>
  <si>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</si>
  <si>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</si>
  <si>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</si>
  <si>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</si>
  <si>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</si>
  <si>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</si>
  <si>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</si>
  <si>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</si>
  <si>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</si>
  <si>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</si>
  <si>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</si>
  <si>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</si>
  <si>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</si>
  <si>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</si>
  <si>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</si>
  <si>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</si>
  <si>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</si>
  <si>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</si>
  <si>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</si>
  <si>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</si>
  <si>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</si>
  <si>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</si>
  <si>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</si>
  <si>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</si>
  <si>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</si>
  <si>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</si>
  <si>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</si>
  <si>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</si>
  <si>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</si>
  <si>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</si>
  <si>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</si>
  <si>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</si>
  <si>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</si>
  <si>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</si>
  <si>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</si>
  <si>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</si>
  <si>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</si>
  <si>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</si>
  <si>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</si>
  <si>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</si>
  <si>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</si>
  <si>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</si>
  <si>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</si>
  <si>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</si>
  <si>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</si>
  <si>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</si>
  <si>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</si>
  <si>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</si>
  <si>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</si>
  <si>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</si>
  <si>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</si>
  <si>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</si>
  <si>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</si>
  <si>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</si>
  <si>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</si>
  <si>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</si>
  <si>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</si>
  <si>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</si>
  <si>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</si>
  <si>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</si>
  <si>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</si>
  <si>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</si>
  <si>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</si>
  <si>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</si>
  <si>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</si>
  <si>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</si>
  <si>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</si>
  <si>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</si>
  <si>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</si>
  <si>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</si>
  <si>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</si>
  <si>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</si>
  <si>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</si>
  <si>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</si>
  <si>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</si>
  <si>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</si>
  <si>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</si>
  <si>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</si>
  <si>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</si>
  <si>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</si>
  <si>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</si>
  <si>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</si>
  <si>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</si>
  <si>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</si>
  <si>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</si>
  <si>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</si>
  <si>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</si>
  <si>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</si>
  <si>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</si>
  <si>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</si>
  <si>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</si>
  <si>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</si>
  <si>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</si>
  <si>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</si>
  <si>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</si>
  <si>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</si>
  <si>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</si>
  <si>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</si>
  <si>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</si>
  <si>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</si>
  <si>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</si>
  <si>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</si>
  <si>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</si>
  <si>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</si>
  <si>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</si>
  <si>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</si>
  <si>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</si>
  <si>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</si>
  <si>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</si>
  <si>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</si>
  <si>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</si>
  <si>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</si>
  <si>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</si>
  <si>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</si>
  <si>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</si>
  <si>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</si>
  <si>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</si>
  <si>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</si>
  <si>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</si>
  <si>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</si>
  <si>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</si>
  <si>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</si>
  <si>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</si>
  <si>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</si>
  <si>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</si>
  <si>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</si>
  <si>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</si>
  <si>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</si>
  <si>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</si>
  <si>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</si>
  <si>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</si>
  <si>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</si>
  <si>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</si>
  <si>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</si>
  <si>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</si>
  <si>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</si>
  <si>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</si>
  <si>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</si>
  <si>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</si>
  <si>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</si>
  <si>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</si>
  <si>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</si>
  <si>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</si>
  <si>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</si>
  <si>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</si>
  <si>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</si>
  <si>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</si>
  <si>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</si>
  <si>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</si>
  <si>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</si>
  <si>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</si>
  <si>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</si>
  <si>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</si>
  <si>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</si>
  <si>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</si>
  <si>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</si>
  <si>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</si>
  <si>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</si>
  <si>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</si>
  <si>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</si>
  <si>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</si>
  <si>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</si>
  <si>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</si>
  <si>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</si>
  <si>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</si>
  <si>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</si>
  <si>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</si>
  <si>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</si>
  <si>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</si>
  <si>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</si>
  <si>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</si>
  <si>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</si>
  <si>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</si>
  <si>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</si>
  <si>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</si>
  <si>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</si>
  <si>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</si>
  <si>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</si>
  <si>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</si>
  <si>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</si>
  <si>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</si>
  <si>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</si>
  <si>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</si>
  <si>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</si>
  <si>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</si>
  <si>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</si>
  <si>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</si>
  <si>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</si>
  <si>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</si>
  <si>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</si>
  <si>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</si>
  <si>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</si>
  <si>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</si>
  <si>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</si>
  <si>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</si>
  <si>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</si>
  <si>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</si>
  <si>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</si>
  <si>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</si>
  <si>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</si>
  <si>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</si>
  <si>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</si>
  <si>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</si>
  <si>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</si>
  <si>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</si>
  <si>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</si>
  <si>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</si>
  <si>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</si>
  <si>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</si>
  <si>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</si>
  <si>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</si>
  <si>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</si>
  <si>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</si>
  <si>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</si>
  <si>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</si>
  <si>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</si>
  <si>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</si>
  <si>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</si>
  <si>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</si>
  <si>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</si>
  <si>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</si>
  <si>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</si>
  <si>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</si>
  <si>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</si>
  <si>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</si>
  <si>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</si>
  <si>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</si>
  <si>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</si>
  <si>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</si>
  <si>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</si>
  <si>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</si>
  <si>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</si>
  <si>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</si>
  <si>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</si>
  <si>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</si>
  <si>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</si>
  <si>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</si>
  <si>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</si>
  <si>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</si>
  <si>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</si>
  <si>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</si>
  <si>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</si>
  <si>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</si>
  <si>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</si>
  <si>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</si>
  <si>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</si>
  <si>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</si>
  <si>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</si>
  <si>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</si>
  <si>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</si>
  <si>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</si>
  <si>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</si>
  <si>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</si>
  <si>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</si>
  <si>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</si>
  <si>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</si>
  <si>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</si>
  <si>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</si>
  <si>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</si>
  <si>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</si>
  <si>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</si>
  <si>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</si>
  <si>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</si>
  <si>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</si>
  <si>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</si>
  <si>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</si>
  <si>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</si>
  <si>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</si>
  <si>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</si>
  <si>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</si>
  <si>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</si>
  <si>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</si>
  <si>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</si>
  <si>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</si>
  <si>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</si>
  <si>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</si>
  <si>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</si>
  <si>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</si>
  <si>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</si>
  <si>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</si>
  <si>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</si>
  <si>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</si>
  <si>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</si>
  <si>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</si>
  <si>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</si>
  <si>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</si>
  <si>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</si>
  <si>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</si>
  <si>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</si>
  <si>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</si>
  <si>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</si>
  <si>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</si>
  <si>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</si>
  <si>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</si>
  <si>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</si>
  <si>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</si>
  <si>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</si>
  <si>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</si>
  <si>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</si>
  <si>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</si>
  <si>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</si>
  <si>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</si>
  <si>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</si>
  <si>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</si>
  <si>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</si>
  <si>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</si>
  <si>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</si>
  <si>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</si>
  <si>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</si>
  <si>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</si>
  <si>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</si>
  <si>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</si>
  <si>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</si>
  <si>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</si>
  <si>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</si>
  <si>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</si>
  <si>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</si>
  <si>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</si>
  <si>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</si>
  <si>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</si>
  <si>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</si>
  <si>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</si>
  <si>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</si>
  <si>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</si>
  <si>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</si>
  <si>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</si>
  <si>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</si>
  <si>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</si>
  <si>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</si>
  <si>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</si>
  <si>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</si>
  <si>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</si>
  <si>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</si>
  <si>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</si>
  <si>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</si>
  <si>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</si>
  <si>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</si>
  <si>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</si>
  <si>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</si>
  <si>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</si>
  <si>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</si>
  <si>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</si>
  <si>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</si>
  <si>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</si>
  <si>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</si>
  <si>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</si>
  <si>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</si>
  <si>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</si>
  <si>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</si>
  <si>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</si>
  <si>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</si>
  <si>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</si>
  <si>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</si>
  <si>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</si>
  <si>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</si>
  <si>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</si>
  <si>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</si>
  <si>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</si>
  <si>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</si>
  <si>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</si>
  <si>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</si>
  <si>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</si>
  <si>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</si>
  <si>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</si>
  <si>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</si>
  <si>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</si>
  <si>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</si>
  <si>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</si>
  <si>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</si>
  <si>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</si>
  <si>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</si>
  <si>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</si>
  <si>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</si>
  <si>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</si>
  <si>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</si>
  <si>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</si>
  <si>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</si>
  <si>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</si>
  <si>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</si>
  <si>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</si>
  <si>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</si>
  <si>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</si>
  <si>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</si>
  <si>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</si>
  <si>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</si>
  <si>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</si>
  <si>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</si>
  <si>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</si>
  <si>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</si>
  <si>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</si>
  <si>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</si>
  <si>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</si>
  <si>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</si>
  <si>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</si>
  <si>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</si>
  <si>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</si>
  <si>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</si>
  <si>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</si>
  <si>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</si>
  <si>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</si>
  <si>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</si>
  <si>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</si>
  <si>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</si>
  <si>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</si>
  <si>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</si>
  <si>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</si>
  <si>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</si>
  <si>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</si>
  <si>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</si>
  <si>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</si>
  <si>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</si>
  <si>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</si>
  <si>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</si>
  <si>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</si>
  <si>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</si>
  <si>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</si>
  <si>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</si>
  <si>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</si>
  <si>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</si>
  <si>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</si>
  <si>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</si>
  <si>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</si>
  <si>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</si>
  <si>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</si>
  <si>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</si>
  <si>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</si>
  <si>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</si>
  <si>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</si>
  <si>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</si>
  <si>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</si>
  <si>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</si>
  <si>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</si>
  <si>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</si>
  <si>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</si>
  <si>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</si>
  <si>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</si>
  <si>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</si>
  <si>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</si>
  <si>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</si>
  <si>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</si>
  <si>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</si>
  <si>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</si>
  <si>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</si>
  <si>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</si>
  <si>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</si>
  <si>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</si>
  <si>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</si>
  <si>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</si>
  <si>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</si>
  <si>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</si>
  <si>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</si>
  <si>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</si>
  <si>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</si>
  <si>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</si>
  <si>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</si>
  <si>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</si>
  <si>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</si>
  <si>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</si>
  <si>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</si>
  <si>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</si>
  <si>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</si>
  <si>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</si>
  <si>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</si>
  <si>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</si>
  <si>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</si>
  <si>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</si>
  <si>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</si>
  <si>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</si>
  <si>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</si>
  <si>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</si>
  <si>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</si>
  <si>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</si>
  <si>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</si>
  <si>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</si>
  <si>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</si>
  <si>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</si>
  <si>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</si>
  <si>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</si>
  <si>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</si>
  <si>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</si>
  <si>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</si>
  <si>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</si>
  <si>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</si>
  <si>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</si>
  <si>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</si>
  <si>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</si>
  <si>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</si>
  <si>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</si>
  <si>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</si>
  <si>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</si>
  <si>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</si>
  <si>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</si>
  <si>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</si>
  <si>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</si>
  <si>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</si>
  <si>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</si>
  <si>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</si>
  <si>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</si>
  <si>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</si>
  <si>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</si>
  <si>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</si>
  <si>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</si>
  <si>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</si>
  <si>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</si>
  <si>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</si>
  <si>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</si>
  <si>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</si>
  <si>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</si>
  <si>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</si>
  <si>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</si>
  <si>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</si>
  <si>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</si>
  <si>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</si>
  <si>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</si>
  <si>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</si>
  <si>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</si>
  <si>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</si>
  <si>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</si>
  <si>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</si>
  <si>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</si>
  <si>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</si>
  <si>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</si>
  <si>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</si>
  <si>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</si>
  <si>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</si>
  <si>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</si>
  <si>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</si>
  <si>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</si>
  <si>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</si>
  <si>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</si>
  <si>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</si>
  <si>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</si>
  <si>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</si>
  <si>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</si>
  <si>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</si>
  <si>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</si>
  <si>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</si>
  <si>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</si>
  <si>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</si>
  <si>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</si>
  <si>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</si>
  <si>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</si>
  <si>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</si>
  <si>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</si>
  <si>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</si>
  <si>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</si>
  <si>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</si>
  <si>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</si>
  <si>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</si>
  <si>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</si>
  <si>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</si>
  <si>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</si>
  <si>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</si>
  <si>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</si>
  <si>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</si>
  <si>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</si>
  <si>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</si>
  <si>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</si>
  <si>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</si>
  <si>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</si>
  <si>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</si>
  <si>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</si>
  <si>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</si>
  <si>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</si>
  <si>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</si>
  <si>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</si>
  <si>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</si>
  <si>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</si>
  <si>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</si>
  <si>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</si>
  <si>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</si>
  <si>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</si>
  <si>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</si>
  <si>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</si>
  <si>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</si>
  <si>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</si>
  <si>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</si>
  <si>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</si>
  <si>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</si>
  <si>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</si>
  <si>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</si>
  <si>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</si>
  <si>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</si>
  <si>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</si>
  <si>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</si>
  <si>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</si>
  <si>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</si>
  <si>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</si>
  <si>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</si>
  <si>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</si>
  <si>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</si>
  <si>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</si>
  <si>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</si>
  <si>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</si>
  <si>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</si>
  <si>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</si>
  <si>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</si>
  <si>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</si>
  <si>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</si>
  <si>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</si>
  <si>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</si>
  <si>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</si>
  <si>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</si>
  <si>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</si>
  <si>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</si>
  <si>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</si>
  <si>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</si>
  <si>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</si>
  <si>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</si>
  <si>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</si>
  <si>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</si>
  <si>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</si>
  <si>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</si>
  <si>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</si>
  <si>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</si>
  <si>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</si>
  <si>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</si>
  <si>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</si>
  <si>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</si>
  <si>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</si>
  <si>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</si>
  <si>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</si>
  <si>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</si>
  <si>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</si>
  <si>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</si>
  <si>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</si>
  <si>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</si>
  <si>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</si>
  <si>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</si>
  <si>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</si>
  <si>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</si>
  <si>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</si>
  <si>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</si>
  <si>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</si>
  <si>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</si>
  <si>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</si>
  <si>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</si>
  <si>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</si>
  <si>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</si>
  <si>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</si>
  <si>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</si>
  <si>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</si>
  <si>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</si>
  <si>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</si>
  <si>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</si>
  <si>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</si>
  <si>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</si>
  <si>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</si>
  <si>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</si>
  <si>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</si>
  <si>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</si>
  <si>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</si>
  <si>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</si>
  <si>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</si>
  <si>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</si>
  <si>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</si>
  <si>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</si>
  <si>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</si>
  <si>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</si>
  <si>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</si>
  <si>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</si>
  <si>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</si>
  <si>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</si>
  <si>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</si>
  <si>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</si>
  <si>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</si>
  <si>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</si>
  <si>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</si>
  <si>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</si>
  <si>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</si>
  <si>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</si>
  <si>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</si>
  <si>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</si>
  <si>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</si>
  <si>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</si>
  <si>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</si>
  <si>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</si>
  <si>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</si>
  <si>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</si>
  <si>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</si>
  <si>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</si>
  <si>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</si>
  <si>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</si>
  <si>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</si>
  <si>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</si>
  <si>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</si>
  <si>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</si>
  <si>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</si>
  <si>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</si>
  <si>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</si>
  <si>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</si>
  <si>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</si>
  <si>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</si>
  <si>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</si>
  <si>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</si>
  <si>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</si>
  <si>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</si>
  <si>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</si>
  <si>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</si>
  <si>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</si>
  <si>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</si>
  <si>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</si>
  <si>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</si>
  <si>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</si>
  <si>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</si>
  <si>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</si>
  <si>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</si>
  <si>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</si>
  <si>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</si>
  <si>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</si>
  <si>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</si>
  <si>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</si>
  <si>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</si>
  <si>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</si>
  <si>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</si>
  <si>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</si>
  <si>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</si>
  <si>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</si>
  <si>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</si>
  <si>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</si>
  <si>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</si>
  <si>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</si>
  <si>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</si>
  <si>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</si>
  <si>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</si>
  <si>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</si>
  <si>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</si>
  <si>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</si>
  <si>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</si>
  <si>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</si>
  <si>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</si>
  <si>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</si>
  <si>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</si>
  <si>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</si>
  <si>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</si>
  <si>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</si>
  <si>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</si>
  <si>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</si>
  <si>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</si>
  <si>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</si>
  <si>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</si>
  <si>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</si>
  <si>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</si>
  <si>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</si>
  <si>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</si>
  <si>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</si>
  <si>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</si>
  <si>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</si>
  <si>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</si>
  <si>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</si>
  <si>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</si>
  <si>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</si>
  <si>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</si>
  <si>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</si>
  <si>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</si>
  <si>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</si>
  <si>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</si>
  <si>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</si>
  <si>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</si>
  <si>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</si>
  <si>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</si>
  <si>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</si>
  <si>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</si>
  <si>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</si>
  <si>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</si>
  <si>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</si>
  <si>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</si>
  <si>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</si>
  <si>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</si>
  <si>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</si>
  <si>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</si>
  <si>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</si>
  <si>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</si>
  <si>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</si>
  <si>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</si>
  <si>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</si>
  <si>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</si>
  <si>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</si>
  <si>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</si>
  <si>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</si>
  <si>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</si>
  <si>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</si>
  <si>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</si>
  <si>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</si>
  <si>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</si>
  <si>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</si>
  <si>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</si>
  <si>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</si>
  <si>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</si>
  <si>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</si>
  <si>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</si>
  <si>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</si>
  <si>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</si>
  <si>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</si>
  <si>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</si>
  <si>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</si>
  <si>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</si>
  <si>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</si>
  <si>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</si>
  <si>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</si>
  <si>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</si>
  <si>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</si>
  <si>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</si>
  <si>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</si>
  <si>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</si>
  <si>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</si>
  <si>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</si>
  <si>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</si>
  <si>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</si>
  <si>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</si>
  <si>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</si>
  <si>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</si>
  <si>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</si>
  <si>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</si>
  <si>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</si>
  <si>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</si>
  <si>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</si>
  <si>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</si>
  <si>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</si>
  <si>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</si>
  <si>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</si>
  <si>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</si>
  <si>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</si>
  <si>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</si>
  <si>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</si>
  <si>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</si>
  <si>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</si>
  <si>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</si>
  <si>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</si>
  <si>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</si>
  <si>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</si>
  <si>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</si>
  <si>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</si>
  <si>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</si>
  <si>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</si>
  <si>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</si>
  <si>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</si>
  <si>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</si>
  <si>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</si>
  <si>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</si>
  <si>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</si>
  <si>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</si>
  <si>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</si>
  <si>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</si>
  <si>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</si>
  <si>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</si>
  <si>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</si>
  <si>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</si>
  <si>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</si>
  <si>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</si>
  <si>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</si>
  <si>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</si>
  <si>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</si>
  <si>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</si>
  <si>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</si>
  <si>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</si>
  <si>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</si>
  <si>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</si>
  <si>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</si>
  <si>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</si>
  <si>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</si>
  <si>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</si>
  <si>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</si>
  <si>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</si>
  <si>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</si>
  <si>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</si>
  <si>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</si>
  <si>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</si>
  <si>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</si>
  <si>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</si>
  <si>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</si>
  <si>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</si>
  <si>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</si>
  <si>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</si>
  <si>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</si>
  <si>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</si>
  <si>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</si>
  <si>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</si>
  <si>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</si>
  <si>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</si>
  <si>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</si>
  <si>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</si>
  <si>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</si>
  <si>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</si>
  <si>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</si>
  <si>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</si>
  <si>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</si>
  <si>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</si>
  <si>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</si>
  <si>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</si>
  <si>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</si>
  <si>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</si>
  <si>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</si>
  <si>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</si>
  <si>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</si>
  <si>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</si>
  <si>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</si>
  <si>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</si>
  <si>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</si>
  <si>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</si>
  <si>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</si>
  <si>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</si>
  <si>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</si>
  <si>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</si>
  <si>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</si>
  <si>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</si>
  <si>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</si>
  <si>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</si>
  <si>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</si>
  <si>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</si>
  <si>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</si>
  <si>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</si>
  <si>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</si>
  <si>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</si>
  <si>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</si>
  <si>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</si>
  <si>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</si>
  <si>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</si>
  <si>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</si>
  <si>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</si>
  <si>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</si>
  <si>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</si>
  <si>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</si>
  <si>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</si>
  <si>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</si>
  <si>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</si>
  <si>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</si>
  <si>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</si>
  <si>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</si>
  <si>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</si>
  <si>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</si>
  <si>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</si>
  <si>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</si>
  <si>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</si>
  <si>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</si>
  <si>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</si>
  <si>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</si>
  <si>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</si>
  <si>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</si>
  <si>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</si>
  <si>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</si>
  <si>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</si>
  <si>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</si>
  <si>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</si>
  <si>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</si>
  <si>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</si>
  <si>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</si>
  <si>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</si>
  <si>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</si>
  <si>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</si>
  <si>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</si>
  <si>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</si>
  <si>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</si>
  <si>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</si>
  <si>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</si>
  <si>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</si>
  <si>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</si>
  <si>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</si>
  <si>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</si>
  <si>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</si>
  <si>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</si>
  <si>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</si>
  <si>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</si>
  <si>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</si>
  <si>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</si>
  <si>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</si>
  <si>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</si>
  <si>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</si>
  <si>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</si>
  <si>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</si>
  <si>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</si>
  <si>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</si>
  <si>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</si>
  <si>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</si>
  <si>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</si>
  <si>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</si>
  <si>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</si>
  <si>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</si>
  <si>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</si>
  <si>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</si>
  <si>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</si>
  <si>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</si>
  <si>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</si>
  <si>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</si>
  <si>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</si>
  <si>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</si>
  <si>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</si>
  <si>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</si>
  <si>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</si>
  <si>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</si>
  <si>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</si>
  <si>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</si>
  <si>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</si>
  <si>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</si>
  <si>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</si>
  <si>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</si>
  <si>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</si>
  <si>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</si>
  <si>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</si>
  <si>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</si>
  <si>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</si>
  <si>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</si>
  <si>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</si>
  <si>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</si>
  <si>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</si>
  <si>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</si>
  <si>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</si>
  <si>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</si>
  <si>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</si>
  <si>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</si>
  <si>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</si>
  <si>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</si>
  <si>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</si>
  <si>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</si>
  <si>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</si>
  <si>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</si>
  <si>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</si>
  <si>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</si>
  <si>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</si>
  <si>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</si>
  <si>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</si>
  <si>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</si>
  <si>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</si>
  <si>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</si>
  <si>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</si>
  <si>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</si>
  <si>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</si>
  <si>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</si>
  <si>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</si>
  <si>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</si>
  <si>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</si>
  <si>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</si>
  <si>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</si>
  <si>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</si>
  <si>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</si>
  <si>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</si>
  <si>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</si>
  <si>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</si>
  <si>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</si>
  <si>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</si>
  <si>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</si>
  <si>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</si>
  <si>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</si>
  <si>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</si>
  <si>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</si>
  <si>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</si>
  <si>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</si>
  <si>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</si>
  <si>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</si>
  <si>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</si>
  <si>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</si>
  <si>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</si>
  <si>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</si>
  <si>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</si>
  <si>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</si>
  <si>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</si>
  <si>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</si>
  <si>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</si>
  <si>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</si>
  <si>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</si>
  <si>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</si>
  <si>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</si>
  <si>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</si>
  <si>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</si>
  <si>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</si>
  <si>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</si>
  <si>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</si>
  <si>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</si>
  <si>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</si>
  <si>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</si>
  <si>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</si>
  <si>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</si>
  <si>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</si>
  <si>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</si>
  <si>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</si>
  <si>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</si>
  <si>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</si>
  <si>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</si>
  <si>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</si>
  <si>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</si>
  <si>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</si>
  <si>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</si>
  <si>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</si>
  <si>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</si>
  <si>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</si>
  <si>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</si>
  <si>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</si>
  <si>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</si>
  <si>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</si>
  <si>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</si>
  <si>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</si>
  <si>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</si>
  <si>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</si>
  <si>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</si>
  <si>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</si>
  <si>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</si>
  <si>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</si>
  <si>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</si>
  <si>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</si>
  <si>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</si>
  <si>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</si>
  <si>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</si>
  <si>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</si>
  <si>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</si>
  <si>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</si>
  <si>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</si>
  <si>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</si>
  <si>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</si>
  <si>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</si>
  <si>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</si>
  <si>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</si>
  <si>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</si>
  <si>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</si>
  <si>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</si>
  <si>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</si>
  <si>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</si>
  <si>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</si>
  <si>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</si>
  <si>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</si>
  <si>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</si>
  <si>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</si>
  <si>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</si>
  <si>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</si>
  <si>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</si>
  <si>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</si>
  <si>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</si>
  <si>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</si>
  <si>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</si>
  <si>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</si>
  <si>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</si>
  <si>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</si>
  <si>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</si>
  <si>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</si>
  <si>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</si>
  <si>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</si>
  <si>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</si>
  <si>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</si>
  <si>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</si>
  <si>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</si>
  <si>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</si>
  <si>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</si>
  <si>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</si>
  <si>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</si>
  <si>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</si>
  <si>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</si>
  <si>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</si>
  <si>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</si>
  <si>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</si>
  <si>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</si>
  <si>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</si>
  <si>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</si>
  <si>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</si>
  <si>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</si>
  <si>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</si>
  <si>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</si>
  <si>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</si>
  <si>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</si>
  <si>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</si>
  <si>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</si>
  <si>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</si>
  <si>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</si>
  <si>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</si>
  <si>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</si>
  <si>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</si>
  <si>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</si>
  <si>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</si>
  <si>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</si>
  <si>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</si>
  <si>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</si>
  <si>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</si>
  <si>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</si>
  <si>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</si>
  <si>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</si>
  <si>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</si>
  <si>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</si>
  <si>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</si>
  <si>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</si>
  <si>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</si>
  <si>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</si>
  <si>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</si>
  <si>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</si>
  <si>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</si>
  <si>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</si>
  <si>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</si>
  <si>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</si>
  <si>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</si>
  <si>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</si>
  <si>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</si>
  <si>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</si>
  <si>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</si>
  <si>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</si>
  <si>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</si>
  <si>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</si>
  <si>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</si>
  <si>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</si>
  <si>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</si>
  <si>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</si>
  <si>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</si>
  <si>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</si>
  <si>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</si>
  <si>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</si>
  <si>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</si>
  <si>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</si>
  <si>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</si>
  <si>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</si>
  <si>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</si>
  <si>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</si>
  <si>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</si>
  <si>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</si>
  <si>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</si>
  <si>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</si>
  <si>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</si>
  <si>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</si>
  <si>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</si>
  <si>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</si>
  <si>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</si>
  <si>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</si>
  <si>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</si>
  <si>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</si>
  <si>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</si>
  <si>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</si>
  <si>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</si>
  <si>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</si>
  <si>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</si>
  <si>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</si>
  <si>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</si>
  <si>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</si>
  <si>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</si>
  <si>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</si>
  <si>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</si>
  <si>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</si>
  <si>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</si>
  <si>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</si>
  <si>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</si>
  <si>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</si>
  <si>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</si>
  <si>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</si>
  <si>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</si>
  <si>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</si>
  <si>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</si>
  <si>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</si>
  <si>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</si>
  <si>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</si>
  <si>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</si>
  <si>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</si>
  <si>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</si>
  <si>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</si>
  <si>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</si>
  <si>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</si>
  <si>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</si>
  <si>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</si>
  <si>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</si>
  <si>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</si>
  <si>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</si>
  <si>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</si>
  <si>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</si>
  <si>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</si>
  <si>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</si>
  <si>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</si>
  <si>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</si>
  <si>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</si>
  <si>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</si>
  <si>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</si>
  <si>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</si>
  <si>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</si>
  <si>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</si>
  <si>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</si>
  <si>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</si>
  <si>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</si>
  <si>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</si>
  <si>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</si>
  <si>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</si>
  <si>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</si>
  <si>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</si>
  <si>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</si>
  <si>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</si>
  <si>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</si>
  <si>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</si>
  <si>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</si>
  <si>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</si>
  <si>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</si>
  <si>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</si>
  <si>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</si>
  <si>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</si>
  <si>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</si>
  <si>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</si>
  <si>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</si>
  <si>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</si>
  <si>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</si>
  <si>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</si>
  <si>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</si>
  <si>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</si>
  <si>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</si>
  <si>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</si>
  <si>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</si>
  <si>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</si>
  <si>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</si>
  <si>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</si>
  <si>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</si>
  <si>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</si>
  <si>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</si>
  <si>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</si>
  <si>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</si>
  <si>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</si>
  <si>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</si>
  <si>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</si>
  <si>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</si>
  <si>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</si>
  <si>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</si>
  <si>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</si>
  <si>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</si>
  <si>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</si>
  <si>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</si>
  <si>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</si>
  <si>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</si>
  <si>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</si>
  <si>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</si>
  <si>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</si>
  <si>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</si>
  <si>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</si>
  <si>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</si>
  <si>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</si>
  <si>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</si>
  <si>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</si>
  <si>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</si>
  <si>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</si>
  <si>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</si>
  <si>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</si>
  <si>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</si>
  <si>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</si>
  <si>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</si>
  <si>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</si>
  <si>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</si>
  <si>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</si>
  <si>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</si>
  <si>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</si>
  <si>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</si>
  <si>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</si>
  <si>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</si>
  <si>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</si>
  <si>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</si>
  <si>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</si>
  <si>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</si>
  <si>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</si>
  <si>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</si>
  <si>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</si>
  <si>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</si>
  <si>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</si>
  <si>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</si>
  <si>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</si>
  <si>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</si>
  <si>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</si>
  <si>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</si>
  <si>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</si>
  <si>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</si>
  <si>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</si>
  <si>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</si>
  <si>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</si>
  <si>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</si>
  <si>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</si>
  <si>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</si>
  <si>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</si>
  <si>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</si>
  <si>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</si>
  <si>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</si>
  <si>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</si>
  <si>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</si>
  <si>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</si>
  <si>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</si>
  <si>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</si>
  <si>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</si>
  <si>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</si>
  <si>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</si>
  <si>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</si>
  <si>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</si>
  <si>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</si>
  <si>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</si>
  <si>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</si>
  <si>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</si>
  <si>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</si>
  <si>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</si>
  <si>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</si>
  <si>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</si>
  <si>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</si>
  <si>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</si>
  <si>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</si>
  <si>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</si>
  <si>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</si>
  <si>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</si>
  <si>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</si>
  <si>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</si>
  <si>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</si>
  <si>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</si>
  <si>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</si>
  <si>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</si>
  <si>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</si>
  <si>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</si>
  <si>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</si>
  <si>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</si>
  <si>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</si>
  <si>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</si>
  <si>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</si>
  <si>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</si>
  <si>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</si>
  <si>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</si>
  <si>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</si>
  <si>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</si>
  <si>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</si>
  <si>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</si>
  <si>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</si>
  <si>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</si>
  <si>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</si>
  <si>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</si>
  <si>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</si>
  <si>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</si>
  <si>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</si>
  <si>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</si>
  <si>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</si>
  <si>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</si>
  <si>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</si>
  <si>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</si>
  <si>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</si>
  <si>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</si>
  <si>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</si>
  <si>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</si>
  <si>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</si>
  <si>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</si>
  <si>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</si>
  <si>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</si>
  <si>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</si>
  <si>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</si>
  <si>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</si>
  <si>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</si>
  <si>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</si>
  <si>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</si>
  <si>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</si>
  <si>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</si>
  <si>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</si>
  <si>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</si>
  <si>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</si>
  <si>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</si>
  <si>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</si>
  <si>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</si>
  <si>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</si>
  <si>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</si>
  <si>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</si>
  <si>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</si>
  <si>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</si>
  <si>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</si>
  <si>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</si>
  <si>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</si>
  <si>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</si>
  <si>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</si>
  <si>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</si>
  <si>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</si>
  <si>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</si>
  <si>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</si>
  <si>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</si>
  <si>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</si>
  <si>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</si>
  <si>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</si>
  <si>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</si>
  <si>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</si>
  <si>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</si>
  <si>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</si>
  <si>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</si>
  <si>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</si>
  <si>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</si>
  <si>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</si>
  <si>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</si>
  <si>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</si>
  <si>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</si>
  <si>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</si>
  <si>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</si>
  <si>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</si>
  <si>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</si>
  <si>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</si>
  <si>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</si>
  <si>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</si>
  <si>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</si>
  <si>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</si>
  <si>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</si>
  <si>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</si>
  <si>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</si>
  <si>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</si>
  <si>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</si>
  <si>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</si>
  <si>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</si>
  <si>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</si>
  <si>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</si>
  <si>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</si>
  <si>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</si>
  <si>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</si>
  <si>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</si>
  <si>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</si>
  <si>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</si>
  <si>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</si>
  <si>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</si>
  <si>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</si>
  <si>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</si>
  <si>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</si>
  <si>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</si>
  <si>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</si>
  <si>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</si>
  <si>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</si>
  <si>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</si>
  <si>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</si>
  <si>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</si>
  <si>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</si>
  <si>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</si>
  <si>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</si>
  <si>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</si>
  <si>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</si>
  <si>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</si>
  <si>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</si>
  <si>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</si>
  <si>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</si>
  <si>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</si>
  <si>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</si>
  <si>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</si>
  <si>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</si>
  <si>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</si>
  <si>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</si>
  <si>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</si>
  <si>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</si>
  <si>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</si>
  <si>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</si>
  <si>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</si>
  <si>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</si>
  <si>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</si>
  <si>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</si>
  <si>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</si>
  <si>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</si>
  <si>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</si>
  <si>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</si>
  <si>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</si>
  <si>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</si>
  <si>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</si>
  <si>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</si>
  <si>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</si>
  <si>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</si>
  <si>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</si>
  <si>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</si>
  <si>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</si>
  <si>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</si>
  <si>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</si>
  <si>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</si>
  <si>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</si>
  <si>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</si>
  <si>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</si>
  <si>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</si>
  <si>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</si>
  <si>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</si>
  <si>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</si>
  <si>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</si>
  <si>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</si>
  <si>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</si>
  <si>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</si>
  <si>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</si>
  <si>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</si>
  <si>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</si>
  <si>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</si>
  <si>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</si>
  <si>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</si>
  <si>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</si>
  <si>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</si>
  <si>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</si>
  <si>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</si>
  <si>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</si>
  <si>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</si>
  <si>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</si>
  <si>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</si>
  <si>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</si>
  <si>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</si>
  <si>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</si>
  <si>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</si>
  <si>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</si>
  <si>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</si>
  <si>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</si>
  <si>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</si>
  <si>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</si>
  <si>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</si>
  <si>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</si>
  <si>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</si>
  <si>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</si>
  <si>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</si>
  <si>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</si>
  <si>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</si>
  <si>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</si>
  <si>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</si>
  <si>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</si>
  <si>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</si>
  <si>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</si>
  <si>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</si>
  <si>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</si>
  <si>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</si>
  <si>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</si>
  <si>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</si>
  <si>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</si>
  <si>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</si>
  <si>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</si>
  <si>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</si>
  <si>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</si>
  <si>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</si>
  <si>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</si>
  <si>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</si>
  <si>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</si>
  <si>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</si>
  <si>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</si>
  <si>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</si>
  <si>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</si>
  <si>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</si>
  <si>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</si>
  <si>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</si>
  <si>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</si>
  <si>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</si>
  <si>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</si>
  <si>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</si>
  <si>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</si>
  <si>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</si>
  <si>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</si>
  <si>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</si>
  <si>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</si>
  <si>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</si>
  <si>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</si>
  <si>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</si>
  <si>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</si>
  <si>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</si>
  <si>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</si>
  <si>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</si>
  <si>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</si>
  <si>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</si>
  <si>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</si>
  <si>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</si>
  <si>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</si>
  <si>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</si>
  <si>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</si>
  <si>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</si>
  <si>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</si>
  <si>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</si>
  <si>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</si>
  <si>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</si>
  <si>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</si>
  <si>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</si>
  <si>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</si>
  <si>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</si>
  <si>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</si>
  <si>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</si>
  <si>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</si>
  <si>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</si>
  <si>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</si>
  <si>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</si>
  <si>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</si>
  <si>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</si>
  <si>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</si>
  <si>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</si>
  <si>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</si>
  <si>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</si>
  <si>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</si>
  <si>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</si>
  <si>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</si>
  <si>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</si>
  <si>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</si>
  <si>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</si>
  <si>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</si>
  <si>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</si>
  <si>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</si>
  <si>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</si>
  <si>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</si>
  <si>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</si>
  <si>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</si>
  <si>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</si>
  <si>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</si>
  <si>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</si>
  <si>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</si>
  <si>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</si>
  <si>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</si>
  <si>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</si>
  <si>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</si>
  <si>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</si>
  <si>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</si>
  <si>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</si>
  <si>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</si>
  <si>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</si>
  <si>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</si>
  <si>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</si>
  <si>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</si>
  <si>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</si>
  <si>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</si>
  <si>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</si>
  <si>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</si>
  <si>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</si>
  <si>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</si>
  <si>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</si>
  <si>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</si>
  <si>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</si>
  <si>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</si>
  <si>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</si>
  <si>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</si>
  <si>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</si>
  <si>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</si>
  <si>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</si>
  <si>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</si>
  <si>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</si>
  <si>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</si>
  <si>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</si>
  <si>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</si>
  <si>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</si>
  <si>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</si>
  <si>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</si>
  <si>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</si>
  <si>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</si>
  <si>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</si>
  <si>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</si>
  <si>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</si>
  <si>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</si>
  <si>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</si>
  <si>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</si>
  <si>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</si>
  <si>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</si>
  <si>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</si>
  <si>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</si>
  <si>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</si>
  <si>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</si>
  <si>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</si>
  <si>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</si>
  <si>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</si>
  <si>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</si>
  <si>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</si>
  <si>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</si>
  <si>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</si>
  <si>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</si>
  <si>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</si>
  <si>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</si>
  <si>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</si>
  <si>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</si>
  <si>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</si>
  <si>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</si>
  <si>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</si>
  <si>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</si>
  <si>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</si>
  <si>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</si>
  <si>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</si>
  <si>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</si>
  <si>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</si>
  <si>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</si>
  <si>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</si>
  <si>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</si>
  <si>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</si>
  <si>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</si>
  <si>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</si>
  <si>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</si>
  <si>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</si>
  <si>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</si>
  <si>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</si>
  <si>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</si>
  <si>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</si>
  <si>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</si>
  <si>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</si>
  <si>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</si>
  <si>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</si>
  <si>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</si>
  <si>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</si>
  <si>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</si>
  <si>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</si>
  <si>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</si>
  <si>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</si>
  <si>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</si>
  <si>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</si>
  <si>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</si>
  <si>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</si>
  <si>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</si>
  <si>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</si>
  <si>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</si>
  <si>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</si>
  <si>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</si>
  <si>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</si>
  <si>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</si>
  <si>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</si>
  <si>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</si>
  <si>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</si>
  <si>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</si>
  <si>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</si>
  <si>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</si>
  <si>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</si>
  <si>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</si>
  <si>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</si>
  <si>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</si>
  <si>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</si>
  <si>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</si>
  <si>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</si>
  <si>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</si>
  <si>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</si>
  <si>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</si>
  <si>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</si>
  <si>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</si>
  <si>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</si>
  <si>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</si>
  <si>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</si>
  <si>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</si>
  <si>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</si>
  <si>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</si>
  <si>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</si>
  <si>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</si>
  <si>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</si>
  <si>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</si>
  <si>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</si>
  <si>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</si>
  <si>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</si>
  <si>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</si>
  <si>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</si>
  <si>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</si>
  <si>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</si>
  <si>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</si>
  <si>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</si>
  <si>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</si>
  <si>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</si>
  <si>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</si>
  <si>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</si>
  <si>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</si>
  <si>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</si>
  <si>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</si>
  <si>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</si>
  <si>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</si>
  <si>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</si>
  <si>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</si>
  <si>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</si>
  <si>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</si>
  <si>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</si>
  <si>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</si>
  <si>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</si>
  <si>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</si>
  <si>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</si>
  <si>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</si>
  <si>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</si>
  <si>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</si>
  <si>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</si>
  <si>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</si>
  <si>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</si>
  <si>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</si>
  <si>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</si>
  <si>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</si>
  <si>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</si>
  <si>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</si>
  <si>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</si>
  <si>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</si>
  <si>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</si>
  <si>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</si>
  <si>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</si>
  <si>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</si>
  <si>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</si>
  <si>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</si>
  <si>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</si>
  <si>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</si>
  <si>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</si>
  <si>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</si>
  <si>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</si>
  <si>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</si>
  <si>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</si>
  <si>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</si>
  <si>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</si>
  <si>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</si>
  <si>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</si>
  <si>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</si>
  <si>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</si>
  <si>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</si>
  <si>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</si>
  <si>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</si>
  <si>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</si>
  <si>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</si>
  <si>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</si>
  <si>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</si>
  <si>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</si>
  <si>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</si>
  <si>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</si>
  <si>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</si>
  <si>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</si>
  <si>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</si>
  <si>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</si>
  <si>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</si>
  <si>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</si>
  <si>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</si>
  <si>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</si>
  <si>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</si>
  <si>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</si>
  <si>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</si>
  <si>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</si>
  <si>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</si>
  <si>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</si>
  <si>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</si>
  <si>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</si>
  <si>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</si>
  <si>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</si>
  <si>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</si>
  <si>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</si>
  <si>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</si>
  <si>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</si>
  <si>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</si>
  <si>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</si>
  <si>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</si>
  <si>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</si>
  <si>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</si>
  <si>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</si>
  <si>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</si>
  <si>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</si>
  <si>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</si>
  <si>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</si>
  <si>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</si>
  <si>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</si>
  <si>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</si>
  <si>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</si>
  <si>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</si>
  <si>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</si>
  <si>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</si>
  <si>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</si>
  <si>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</si>
  <si>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</si>
  <si>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</si>
  <si>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</si>
  <si>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</si>
  <si>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</si>
  <si>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</si>
  <si>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</si>
  <si>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</si>
  <si>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</si>
  <si>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</si>
  <si>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</si>
  <si>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</si>
  <si>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</si>
  <si>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</si>
  <si>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</si>
  <si>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</si>
  <si>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</si>
  <si>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</si>
  <si>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</si>
  <si>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</si>
  <si>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</si>
  <si>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</si>
  <si>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</si>
  <si>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</si>
  <si>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</si>
  <si>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</si>
  <si>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</si>
  <si>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</si>
  <si>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</si>
  <si>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</si>
  <si>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</si>
  <si>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</si>
  <si>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</si>
  <si>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</si>
  <si>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</si>
  <si>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</si>
  <si>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</si>
  <si>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</si>
  <si>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</si>
  <si>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</si>
  <si>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</si>
  <si>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</si>
  <si>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</si>
  <si>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</si>
  <si>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</si>
  <si>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</si>
  <si>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</si>
  <si>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</si>
  <si>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</si>
  <si>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</si>
  <si>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</si>
  <si>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</si>
  <si>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</si>
  <si>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</si>
  <si>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</si>
  <si>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</si>
  <si>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</si>
  <si>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</si>
  <si>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</si>
  <si>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</si>
  <si>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</si>
  <si>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</si>
  <si>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</si>
  <si>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</si>
  <si>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</si>
  <si>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</si>
  <si>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</si>
  <si>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</si>
  <si>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</si>
  <si>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</si>
  <si>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</si>
  <si>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</si>
  <si>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</si>
  <si>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</si>
  <si>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</si>
  <si>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</si>
  <si>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</si>
  <si>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</si>
  <si>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</si>
  <si>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</si>
  <si>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</si>
  <si>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</si>
  <si>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</si>
  <si>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</si>
  <si>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</si>
  <si>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</si>
  <si>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</si>
  <si>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</si>
  <si>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</si>
  <si>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</si>
  <si>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</si>
  <si>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</si>
  <si>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</si>
  <si>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</si>
  <si>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</si>
  <si>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</si>
  <si>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</si>
  <si>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</si>
  <si>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</si>
  <si>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</si>
  <si>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</si>
  <si>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</si>
  <si>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</si>
  <si>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</si>
  <si>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</si>
  <si>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</si>
  <si>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</si>
  <si>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</si>
  <si>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</si>
  <si>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</si>
  <si>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</si>
  <si>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</si>
  <si>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</si>
  <si>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</si>
  <si>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</si>
  <si>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</si>
  <si>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</si>
  <si>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</si>
  <si>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</si>
  <si>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</si>
  <si>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</si>
  <si>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</si>
  <si>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</si>
  <si>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</si>
  <si>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</si>
  <si>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</si>
  <si>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</si>
  <si>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</si>
  <si>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</si>
  <si>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</si>
  <si>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</si>
  <si>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</si>
  <si>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</si>
  <si>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</si>
  <si>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</si>
  <si>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</si>
  <si>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</si>
  <si>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</si>
  <si>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</si>
  <si>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</si>
  <si>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</si>
  <si>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</si>
  <si>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</si>
  <si>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</si>
  <si>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</si>
  <si>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</si>
  <si>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</si>
  <si>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</si>
  <si>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</si>
  <si>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</si>
  <si>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</si>
  <si>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</si>
  <si>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</si>
  <si>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</si>
  <si>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</si>
  <si>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</si>
  <si>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</si>
  <si>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</si>
  <si>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</si>
  <si>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</si>
  <si>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</si>
  <si>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</si>
  <si>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</si>
  <si>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</si>
  <si>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</si>
  <si>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</si>
  <si>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</si>
  <si>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</si>
  <si>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</si>
  <si>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</si>
  <si>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</si>
  <si>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</si>
  <si>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</si>
  <si>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</si>
  <si>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</si>
  <si>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</si>
  <si>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</si>
  <si>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</si>
  <si>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</si>
  <si>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</si>
  <si>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</si>
  <si>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</si>
  <si>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</si>
  <si>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</si>
  <si>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</si>
  <si>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</si>
  <si>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</si>
  <si>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</si>
  <si>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</si>
  <si>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</si>
  <si>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</si>
  <si>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</si>
  <si>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</si>
  <si>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</si>
  <si>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</si>
  <si>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</si>
  <si>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</si>
  <si>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</si>
  <si>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</si>
  <si>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</si>
  <si>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</si>
  <si>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</si>
  <si>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</si>
  <si>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</si>
  <si>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</si>
  <si>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</si>
  <si>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</si>
  <si>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</si>
  <si>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</si>
  <si>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</si>
  <si>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</si>
  <si>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</si>
  <si>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</si>
  <si>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</si>
  <si>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</si>
  <si>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</si>
  <si>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</si>
  <si>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</si>
  <si>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</si>
  <si>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</si>
  <si>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</si>
  <si>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</si>
  <si>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</si>
  <si>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</si>
  <si>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</si>
  <si>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</si>
  <si>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</si>
  <si>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</si>
  <si>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</si>
  <si>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</si>
  <si>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</si>
  <si>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</si>
  <si>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</si>
  <si>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</si>
  <si>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</si>
  <si>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</si>
  <si>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</si>
  <si>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</si>
  <si>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</si>
  <si>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</si>
  <si>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</si>
  <si>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</si>
  <si>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</si>
  <si>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</si>
  <si>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</si>
  <si>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</si>
  <si>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</si>
  <si>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</si>
  <si>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</si>
  <si>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</si>
  <si>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</si>
  <si>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</si>
  <si>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</si>
  <si>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</si>
  <si>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</si>
  <si>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</si>
  <si>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</si>
  <si>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</si>
  <si>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</si>
  <si>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</si>
  <si>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</si>
  <si>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</si>
  <si>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</si>
  <si>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</si>
  <si>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</si>
  <si>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</si>
  <si>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</si>
  <si>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</si>
  <si>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</si>
  <si>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</si>
  <si>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</si>
  <si>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</si>
  <si>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</si>
  <si>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</si>
  <si>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</si>
  <si>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</si>
  <si>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</si>
  <si>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</si>
  <si>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</si>
  <si>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</si>
  <si>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</si>
  <si>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</si>
  <si>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</si>
  <si>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</si>
  <si>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</si>
  <si>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</si>
  <si>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</si>
  <si>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</si>
  <si>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</si>
  <si>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</si>
  <si>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</si>
  <si>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</si>
  <si>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</si>
  <si>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</si>
  <si>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</si>
  <si>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</si>
  <si>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</si>
  <si>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</si>
  <si>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</si>
  <si>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</si>
  <si>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</si>
  <si>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</si>
  <si>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</si>
  <si>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</si>
  <si>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</si>
  <si>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</si>
  <si>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</si>
  <si>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</si>
  <si>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</si>
  <si>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</si>
  <si>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</si>
  <si>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</si>
  <si>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</si>
  <si>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</si>
  <si>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</si>
  <si>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</si>
  <si>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</si>
  <si>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</si>
  <si>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</si>
  <si>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</si>
  <si>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</si>
  <si>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</si>
  <si>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</si>
  <si>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</si>
  <si>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</si>
  <si>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</si>
  <si>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</si>
  <si>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</si>
  <si>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</si>
  <si>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</si>
  <si>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</si>
  <si>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</si>
  <si>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</si>
  <si>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</si>
  <si>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</si>
  <si>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</si>
  <si>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</si>
  <si>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</si>
  <si>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</si>
  <si>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</si>
  <si>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</si>
  <si>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</si>
  <si>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</si>
  <si>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</si>
  <si>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</si>
  <si>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</si>
  <si>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</si>
  <si>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</si>
  <si>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</si>
  <si>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</si>
  <si>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</si>
  <si>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</si>
  <si>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</si>
  <si>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</si>
  <si>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</si>
  <si>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</si>
  <si>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</si>
  <si>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</si>
  <si>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</si>
  <si>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</si>
  <si>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</si>
  <si>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</si>
  <si>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</si>
  <si>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</si>
  <si>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</si>
  <si>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</si>
  <si>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</si>
  <si>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</si>
  <si>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</si>
  <si>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</si>
  <si>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</si>
  <si>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</si>
  <si>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</si>
  <si>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</si>
  <si>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</si>
  <si>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</si>
  <si>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</si>
  <si>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</si>
  <si>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</si>
  <si>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</si>
  <si>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</si>
  <si>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</si>
  <si>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</si>
  <si>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</si>
  <si>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</si>
  <si>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</si>
  <si>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</si>
  <si>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</si>
  <si>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</si>
  <si>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</si>
  <si>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</si>
  <si>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</si>
  <si>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</si>
  <si>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</si>
  <si>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</si>
  <si>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</si>
  <si>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</si>
  <si>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</si>
  <si>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</si>
  <si>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</si>
  <si>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</si>
  <si>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</si>
  <si>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</si>
  <si>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</si>
  <si>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</si>
  <si>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</si>
  <si>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</si>
  <si>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</si>
  <si>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</si>
  <si>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</si>
  <si>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</si>
  <si>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</si>
  <si>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</si>
  <si>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</si>
  <si>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</si>
  <si>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</si>
  <si>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</si>
  <si>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</si>
  <si>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</si>
  <si>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</si>
  <si>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</si>
  <si>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</si>
  <si>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</si>
  <si>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</si>
  <si>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</si>
  <si>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</si>
  <si>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</si>
  <si>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</si>
  <si>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</si>
  <si>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</si>
  <si>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</si>
  <si>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</si>
  <si>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</si>
  <si>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</si>
  <si>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</si>
  <si>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</si>
  <si>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</si>
  <si>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</si>
  <si>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</si>
  <si>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</si>
  <si>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</si>
  <si>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</si>
  <si>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</si>
  <si>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</si>
  <si>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</si>
  <si>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</si>
  <si>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</si>
  <si>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</si>
  <si>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</si>
  <si>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</si>
  <si>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</si>
  <si>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</si>
  <si>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</si>
  <si>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</si>
  <si>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</si>
  <si>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</si>
  <si>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</si>
  <si>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</si>
  <si>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</si>
  <si>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</si>
  <si>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</si>
  <si>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</si>
  <si>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</si>
  <si>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</si>
  <si>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</si>
  <si>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</si>
  <si>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</si>
  <si>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</si>
  <si>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</si>
  <si>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</si>
  <si>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</si>
  <si>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</si>
  <si>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</si>
  <si>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</si>
  <si>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</si>
  <si>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</si>
  <si>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</si>
  <si>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</si>
  <si>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</si>
  <si>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</si>
  <si>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</si>
  <si>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</si>
  <si>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</si>
  <si>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</si>
  <si>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</si>
  <si>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</si>
  <si>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</si>
  <si>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</si>
  <si>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</si>
  <si>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</si>
  <si>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</si>
  <si>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</si>
  <si>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</si>
  <si>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</si>
  <si>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</si>
  <si>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</si>
  <si>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</si>
  <si>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</si>
  <si>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</si>
  <si>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</si>
  <si>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</si>
  <si>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</si>
  <si>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</si>
  <si>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</si>
  <si>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</si>
  <si>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</si>
  <si>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</si>
  <si>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</si>
  <si>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</si>
  <si>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</si>
  <si>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</si>
  <si>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</si>
  <si>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</si>
  <si>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</si>
  <si>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</si>
  <si>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</si>
  <si>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</si>
  <si>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</si>
  <si>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</si>
  <si>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</si>
  <si>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</si>
  <si>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</si>
  <si>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</si>
  <si>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</si>
  <si>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</si>
  <si>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</si>
  <si>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</si>
  <si>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</si>
  <si>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</si>
  <si>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</si>
  <si>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</si>
  <si>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</si>
  <si>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</si>
  <si>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</si>
  <si>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</si>
  <si>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</si>
  <si>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</si>
  <si>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</si>
  <si>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</si>
  <si>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</si>
  <si>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</si>
  <si>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</si>
  <si>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</si>
  <si>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</si>
  <si>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</si>
  <si>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</si>
  <si>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</si>
  <si>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</si>
  <si>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</si>
  <si>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</si>
  <si>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</si>
  <si>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</si>
  <si>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</si>
  <si>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</si>
  <si>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</si>
  <si>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</si>
  <si>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</si>
  <si>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</si>
  <si>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</si>
  <si>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</si>
  <si>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</si>
  <si>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</si>
  <si>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</si>
  <si>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</si>
  <si>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</si>
  <si>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</si>
  <si>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</si>
  <si>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</si>
  <si>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</si>
  <si>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</si>
  <si>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</si>
  <si>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</si>
  <si>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</si>
  <si>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</si>
  <si>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</si>
  <si>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</si>
  <si>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</si>
  <si>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</si>
  <si>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</si>
  <si>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</si>
  <si>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</si>
  <si>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</si>
  <si>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</si>
  <si>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</si>
  <si>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</si>
  <si>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</si>
  <si>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</si>
  <si>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</si>
  <si>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</si>
  <si>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</si>
  <si>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</si>
  <si>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</si>
  <si>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</si>
  <si>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</si>
  <si>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</si>
  <si>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</si>
  <si>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</si>
  <si>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</si>
  <si>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</si>
  <si>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</si>
  <si>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</si>
  <si>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</si>
  <si>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</si>
  <si>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</si>
  <si>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</si>
  <si>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</si>
  <si>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</si>
  <si>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</si>
  <si>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</si>
  <si>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</si>
  <si>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</si>
  <si>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</si>
  <si>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</si>
  <si>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</si>
  <si>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</si>
  <si>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</si>
  <si>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</si>
  <si>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</si>
  <si>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</si>
  <si>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</si>
  <si>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</si>
  <si>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</si>
  <si>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</si>
  <si>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</si>
  <si>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</si>
  <si>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</si>
  <si>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</si>
  <si>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</si>
  <si>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</si>
  <si>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</si>
  <si>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</si>
  <si>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</si>
  <si>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</si>
  <si>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</si>
  <si>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</si>
  <si>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</si>
  <si>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</si>
  <si>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</si>
  <si>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</si>
  <si>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</si>
  <si>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</si>
  <si>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</si>
  <si>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</si>
  <si>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</si>
  <si>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</si>
  <si>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</si>
  <si>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</si>
  <si>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</si>
  <si>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</si>
  <si>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</si>
  <si>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</si>
  <si>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</si>
  <si>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</si>
  <si>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</si>
  <si>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</si>
  <si>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</si>
  <si>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</si>
  <si>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</si>
  <si>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</si>
  <si>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</si>
  <si>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</si>
  <si>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</si>
  <si>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</si>
  <si>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</si>
  <si>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</si>
  <si>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</si>
  <si>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</si>
  <si>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</si>
  <si>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</si>
  <si>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</si>
  <si>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</si>
  <si>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</si>
  <si>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</si>
  <si>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</si>
  <si>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</si>
  <si>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</si>
  <si>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</si>
  <si>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</si>
  <si>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</si>
  <si>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</si>
  <si>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</si>
  <si>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</si>
  <si>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</si>
  <si>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</si>
  <si>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</si>
  <si>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</si>
  <si>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</si>
  <si>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</si>
  <si>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</si>
  <si>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</si>
  <si>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</si>
  <si>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</si>
  <si>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</si>
  <si>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</si>
  <si>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</si>
  <si>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</si>
  <si>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</si>
  <si>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</si>
  <si>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</si>
  <si>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</si>
  <si>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</si>
  <si>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</si>
  <si>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</si>
  <si>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</si>
  <si>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</si>
  <si>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</si>
  <si>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</si>
  <si>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</si>
  <si>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</si>
  <si>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</si>
  <si>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</si>
  <si>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</si>
  <si>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</si>
  <si>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</si>
  <si>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</si>
  <si>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</si>
  <si>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</si>
  <si>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</si>
  <si>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</si>
  <si>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</si>
  <si>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</si>
  <si>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</si>
  <si>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</si>
  <si>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</si>
  <si>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</si>
  <si>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</si>
  <si>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</si>
  <si>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</si>
  <si>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</si>
  <si>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</si>
  <si>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</si>
  <si>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</si>
  <si>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</si>
  <si>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</si>
  <si>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</si>
  <si>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</si>
  <si>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</si>
  <si>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</si>
  <si>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</si>
  <si>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</si>
  <si>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</si>
  <si>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</si>
  <si>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</si>
  <si>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</si>
  <si>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</si>
  <si>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</si>
  <si>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</si>
  <si>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</si>
  <si>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</si>
  <si>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</si>
  <si>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</si>
  <si>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</si>
  <si>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</si>
  <si>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</si>
  <si>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</si>
  <si>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</si>
  <si>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</si>
  <si>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</si>
  <si>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</si>
  <si>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</si>
  <si>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</si>
  <si>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</si>
  <si>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</si>
  <si>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</si>
  <si>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</si>
  <si>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</si>
  <si>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</si>
  <si>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</si>
  <si>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</si>
  <si>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</si>
  <si>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</si>
  <si>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</si>
  <si>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</si>
  <si>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</si>
  <si>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</si>
  <si>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</si>
  <si>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</si>
  <si>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</si>
  <si>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</si>
  <si>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</si>
  <si>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</si>
  <si>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</si>
  <si>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</si>
  <si>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</si>
  <si>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</si>
  <si>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</si>
  <si>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</si>
  <si>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</si>
  <si>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</si>
  <si>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</si>
  <si>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</si>
  <si>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</si>
  <si>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</si>
  <si>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</si>
  <si>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</si>
  <si>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</si>
  <si>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</si>
  <si>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</si>
  <si>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</si>
  <si>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</si>
  <si>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</si>
  <si>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</si>
  <si>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</si>
  <si>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</si>
  <si>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</si>
  <si>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</si>
  <si>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</si>
  <si>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</si>
  <si>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</si>
  <si>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</si>
  <si>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</si>
  <si>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</si>
  <si>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</si>
  <si>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</si>
  <si>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</si>
  <si>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</si>
  <si>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</si>
  <si>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</si>
  <si>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</si>
  <si>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</si>
  <si>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</si>
  <si>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</si>
  <si>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</si>
  <si>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</si>
  <si>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</si>
  <si>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</si>
  <si>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</si>
  <si>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</si>
  <si>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</si>
  <si>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</si>
  <si>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</si>
  <si>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</si>
  <si>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</si>
  <si>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</si>
  <si>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</si>
  <si>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</si>
  <si>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</si>
  <si>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</si>
  <si>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</si>
  <si>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</si>
  <si>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</si>
  <si>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</si>
  <si>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</si>
  <si>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</si>
  <si>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</si>
  <si>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</si>
  <si>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</si>
  <si>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</si>
  <si>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</si>
  <si>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</si>
  <si>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</si>
  <si>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</si>
  <si>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</si>
  <si>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</si>
  <si>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</si>
  <si>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</si>
  <si>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</si>
  <si>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</si>
  <si>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</si>
  <si>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</si>
  <si>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</si>
  <si>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</si>
  <si>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</si>
  <si>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</si>
  <si>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</si>
  <si>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</si>
  <si>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</si>
  <si>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</si>
  <si>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</si>
  <si>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</si>
  <si>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</si>
  <si>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</si>
  <si>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</si>
  <si>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</si>
  <si>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</si>
  <si>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</si>
  <si>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</si>
  <si>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</si>
  <si>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</si>
  <si>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</si>
  <si>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</si>
  <si>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</si>
  <si>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</si>
  <si>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</si>
  <si>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</si>
  <si>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</si>
  <si>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</si>
  <si>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</si>
  <si>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</si>
  <si>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</si>
  <si>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</si>
  <si>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</si>
  <si>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</si>
  <si>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</si>
  <si>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</si>
  <si>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</si>
  <si>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</si>
  <si>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</si>
  <si>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</si>
  <si>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</si>
  <si>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</si>
  <si>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</si>
  <si>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</si>
  <si>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</si>
  <si>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</si>
  <si>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</si>
  <si>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</si>
  <si>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</si>
  <si>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</si>
  <si>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</si>
  <si>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</si>
  <si>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</si>
  <si>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</si>
  <si>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</si>
  <si>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</si>
  <si>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</si>
  <si>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</si>
  <si>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</si>
  <si>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</si>
  <si>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</si>
  <si>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</si>
  <si>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</si>
  <si>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</si>
  <si>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</si>
  <si>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</si>
  <si>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</si>
  <si>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</si>
  <si>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</si>
  <si>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</si>
  <si>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</si>
  <si>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</si>
  <si>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</si>
  <si>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</si>
  <si>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</si>
  <si>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</si>
  <si>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</si>
  <si>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</si>
  <si>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</si>
  <si>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</si>
  <si>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</si>
  <si>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</si>
  <si>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</si>
  <si>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</si>
  <si>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</si>
  <si>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</si>
  <si>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</si>
  <si>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</si>
  <si>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</si>
  <si>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</si>
  <si>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</si>
  <si>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</si>
  <si>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</si>
  <si>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</si>
  <si>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</si>
  <si>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</si>
  <si>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</si>
  <si>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</si>
  <si>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</si>
  <si>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</si>
  <si>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</si>
  <si>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</si>
  <si>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</si>
  <si>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</si>
  <si>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</si>
  <si>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</si>
  <si>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</si>
  <si>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</si>
  <si>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</si>
  <si>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</si>
  <si>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</si>
  <si>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</si>
  <si>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</si>
  <si>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</si>
  <si>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</si>
  <si>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</si>
  <si>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</si>
  <si>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</si>
  <si>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</si>
  <si>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</si>
  <si>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</si>
  <si>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</si>
  <si>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</si>
  <si>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</si>
  <si>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</si>
  <si>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</si>
  <si>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</si>
  <si>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</si>
  <si>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</si>
  <si>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</si>
  <si>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</si>
  <si>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</si>
  <si>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</si>
  <si>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</si>
  <si>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</si>
  <si>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</si>
  <si>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</si>
  <si>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</si>
  <si>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</si>
  <si>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</si>
  <si>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</si>
  <si>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</si>
  <si>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</si>
  <si>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</si>
  <si>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</si>
  <si>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</si>
  <si>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</si>
  <si>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</si>
  <si>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</si>
  <si>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</si>
  <si>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</si>
  <si>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</si>
  <si>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</si>
  <si>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</si>
  <si>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</si>
  <si>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</si>
  <si>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</si>
  <si>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</si>
  <si>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</si>
  <si>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</si>
  <si>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</si>
  <si>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</si>
  <si>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</si>
  <si>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</si>
  <si>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</si>
  <si>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</si>
  <si>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</si>
  <si>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</si>
  <si>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</si>
  <si>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</si>
  <si>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</si>
  <si>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</si>
  <si>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</si>
  <si>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</si>
  <si>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</si>
  <si>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</si>
  <si>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</si>
  <si>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</si>
  <si>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</si>
  <si>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</si>
  <si>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</si>
  <si>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</si>
  <si>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</si>
  <si>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</si>
  <si>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</si>
  <si>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</si>
  <si>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</si>
  <si>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</si>
  <si>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</si>
  <si>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</si>
  <si>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</si>
  <si>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</si>
  <si>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</si>
  <si>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</si>
  <si>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</si>
  <si>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</si>
  <si>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</si>
  <si>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</si>
  <si>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</si>
  <si>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</si>
  <si>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</si>
  <si>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</si>
  <si>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</si>
  <si>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</si>
  <si>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</si>
  <si>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</si>
  <si>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</si>
  <si>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</si>
  <si>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</si>
  <si>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</si>
  <si>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</si>
  <si>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</si>
  <si>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</si>
  <si>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</si>
  <si>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</si>
  <si>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</si>
  <si>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</si>
  <si>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</si>
  <si>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</si>
  <si>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</si>
  <si>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</si>
  <si>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</si>
  <si>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</si>
  <si>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</si>
  <si>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</si>
  <si>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</si>
  <si>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</si>
  <si>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</si>
  <si>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</si>
  <si>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</si>
  <si>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</si>
  <si>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</si>
  <si>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</si>
  <si>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</si>
  <si>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</si>
  <si>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</si>
  <si>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</si>
  <si>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</si>
  <si>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</si>
  <si>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</si>
  <si>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</si>
  <si>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</si>
  <si>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</si>
  <si>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</si>
  <si>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</si>
  <si>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</si>
  <si>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</si>
  <si>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</si>
  <si>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</si>
  <si>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</si>
  <si>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</si>
  <si>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</si>
  <si>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</si>
  <si>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</si>
  <si>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</si>
  <si>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</si>
  <si>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</si>
  <si>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</si>
  <si>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</si>
  <si>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</si>
  <si>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</si>
  <si>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</si>
  <si>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</si>
  <si>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</si>
  <si>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</si>
  <si>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</si>
  <si>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</si>
  <si>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</si>
  <si>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</si>
  <si>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</si>
  <si>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</si>
  <si>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</si>
  <si>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</si>
  <si>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</si>
  <si>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</si>
  <si>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</si>
  <si>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</si>
  <si>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</si>
  <si>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</si>
  <si>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</si>
  <si>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</si>
  <si>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</si>
  <si>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</si>
  <si>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</si>
  <si>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</si>
  <si>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</si>
  <si>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</si>
  <si>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</si>
  <si>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</si>
  <si>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</si>
  <si>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</si>
  <si>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</si>
  <si>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</si>
  <si>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</si>
  <si>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</si>
  <si>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</si>
  <si>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</si>
  <si>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</si>
  <si>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</si>
  <si>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</si>
  <si>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</si>
  <si>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</si>
  <si>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</si>
  <si>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</si>
  <si>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</si>
  <si>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</si>
  <si>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</si>
  <si>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</si>
  <si>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</si>
  <si>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</si>
  <si>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</si>
  <si>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</si>
  <si>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</si>
  <si>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</si>
  <si>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</si>
  <si>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</si>
  <si>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</si>
  <si>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</si>
  <si>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</si>
  <si>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</si>
  <si>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</si>
  <si>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</si>
  <si>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</si>
  <si>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</si>
  <si>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</si>
  <si>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</si>
  <si>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</si>
  <si>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</si>
  <si>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</si>
  <si>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</si>
  <si>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</si>
  <si>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</si>
  <si>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</si>
  <si>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</si>
  <si>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</si>
  <si>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</si>
  <si>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</si>
  <si>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</si>
  <si>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</si>
  <si>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</si>
  <si>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</si>
  <si>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</si>
  <si>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</si>
  <si>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</si>
  <si>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</si>
  <si>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</si>
  <si>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</si>
  <si>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</si>
  <si>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</si>
  <si>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</si>
  <si>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</si>
  <si>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</si>
  <si>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</si>
  <si>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</si>
  <si>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</si>
  <si>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</si>
  <si>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</si>
  <si>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</si>
  <si>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</si>
  <si>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</si>
  <si>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</si>
  <si>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</si>
  <si>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</si>
  <si>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</si>
  <si>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</si>
  <si>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</si>
  <si>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</si>
  <si>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</si>
  <si>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</si>
  <si>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</si>
  <si>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</si>
  <si>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</si>
  <si>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</si>
  <si>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</si>
  <si>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</si>
  <si>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</si>
  <si>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</si>
  <si>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</si>
  <si>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</si>
  <si>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</si>
  <si>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</si>
  <si>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</si>
  <si>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</si>
  <si>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</si>
  <si>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</si>
  <si>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</si>
  <si>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</si>
  <si>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</si>
  <si>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</si>
  <si>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</si>
  <si>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</si>
  <si>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</si>
  <si>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</si>
  <si>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</si>
  <si>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</si>
  <si>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</si>
  <si>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</si>
  <si>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</si>
  <si>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</si>
  <si>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</si>
  <si>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</si>
  <si>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</si>
  <si>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</si>
  <si>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</si>
  <si>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</si>
  <si>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</si>
  <si>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</si>
  <si>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</si>
  <si>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</si>
  <si>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</si>
  <si>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</si>
  <si>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</si>
  <si>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</si>
  <si>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</si>
  <si>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</si>
  <si>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</si>
  <si>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</si>
  <si>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</si>
  <si>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</si>
  <si>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</si>
  <si>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</si>
  <si>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</si>
  <si>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</si>
  <si>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</si>
  <si>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</si>
  <si>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</si>
  <si>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</si>
  <si>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</si>
  <si>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</si>
  <si>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</si>
  <si>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</si>
  <si>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</si>
  <si>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</si>
  <si>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</si>
  <si>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</si>
  <si>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</si>
  <si>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</si>
  <si>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</si>
  <si>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</si>
  <si>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</si>
  <si>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</si>
  <si>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</si>
  <si>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</si>
  <si>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</si>
  <si>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</si>
  <si>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</si>
  <si>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</si>
  <si>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</si>
  <si>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</si>
  <si>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</si>
  <si>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</si>
  <si>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</si>
  <si>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</si>
  <si>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</si>
  <si>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</si>
  <si>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</si>
  <si>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</si>
  <si>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</si>
  <si>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</si>
  <si>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</si>
  <si>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</si>
  <si>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</si>
  <si>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</si>
  <si>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</si>
  <si>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</si>
  <si>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</si>
  <si>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</si>
  <si>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</si>
  <si>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</si>
  <si>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</si>
  <si>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</si>
  <si>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</si>
  <si>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</si>
  <si>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</si>
  <si>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</si>
  <si>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</si>
  <si>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</si>
  <si>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</si>
  <si>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</si>
  <si>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</si>
  <si>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</si>
  <si>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</si>
  <si>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</si>
  <si>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</si>
  <si>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</si>
  <si>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</si>
  <si>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</si>
  <si>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</si>
  <si>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</si>
  <si>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</si>
  <si>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</si>
  <si>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</si>
  <si>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</si>
  <si>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</si>
  <si>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</si>
  <si>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</si>
  <si>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</si>
  <si>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</si>
  <si>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</si>
  <si>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</si>
  <si>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</si>
  <si>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</si>
  <si>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</si>
  <si>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</si>
  <si>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</si>
  <si>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</si>
  <si>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</si>
  <si>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</si>
  <si>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</si>
  <si>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</si>
  <si>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</si>
  <si>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</si>
  <si>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</si>
  <si>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</si>
  <si>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</si>
  <si>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</si>
  <si>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</si>
  <si>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</si>
  <si>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</si>
  <si>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</si>
  <si>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</si>
  <si>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</si>
  <si>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</si>
  <si>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</si>
  <si>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</si>
  <si>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</si>
  <si>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</si>
  <si>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</si>
  <si>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</si>
  <si>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</si>
  <si>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</si>
  <si>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</si>
  <si>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</si>
  <si>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</si>
  <si>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</si>
  <si>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</si>
  <si>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</si>
  <si>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</si>
  <si>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</si>
  <si>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</si>
  <si>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</si>
  <si>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</si>
  <si>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</si>
  <si>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</si>
  <si>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</si>
  <si>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</si>
  <si>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</si>
  <si>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</si>
  <si>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</si>
  <si>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</si>
  <si>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</si>
  <si>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</si>
  <si>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</si>
  <si>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</si>
  <si>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</si>
  <si>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</si>
  <si>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</si>
  <si>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</si>
  <si>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</si>
  <si>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</si>
  <si>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</si>
  <si>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</si>
  <si>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</si>
  <si>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</si>
  <si>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</si>
  <si>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</si>
  <si>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</si>
  <si>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</si>
  <si>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</si>
  <si>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</si>
  <si>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</si>
  <si>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</si>
  <si>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</si>
  <si>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</si>
  <si>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</si>
  <si>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</si>
  <si>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</si>
  <si>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</si>
  <si>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</si>
  <si>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</si>
  <si>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</si>
  <si>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</si>
  <si>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</si>
  <si>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</si>
  <si>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</si>
  <si>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</si>
  <si>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</si>
  <si>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</si>
  <si>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</si>
  <si>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</si>
  <si>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</si>
  <si>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</si>
  <si>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</si>
  <si>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</si>
  <si>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</si>
  <si>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</si>
  <si>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</si>
  <si>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</si>
  <si>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</si>
  <si>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</si>
  <si>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</si>
  <si>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</si>
  <si>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</si>
  <si>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</si>
  <si>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</si>
  <si>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</si>
  <si>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</si>
  <si>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</si>
  <si>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</si>
  <si>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</si>
  <si>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</si>
  <si>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</si>
  <si>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</si>
  <si>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</si>
  <si>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</si>
  <si>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</si>
  <si>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</si>
  <si>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</si>
  <si>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</si>
  <si>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</si>
  <si>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</si>
  <si>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</si>
  <si>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</si>
  <si>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</si>
  <si>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</si>
  <si>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</si>
  <si>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</si>
  <si>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</si>
  <si>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</si>
  <si>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</si>
  <si>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</si>
  <si>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</si>
  <si>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</si>
  <si>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</si>
  <si>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</si>
  <si>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</si>
  <si>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</si>
  <si>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</si>
  <si>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</si>
  <si>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</si>
  <si>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</si>
  <si>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</si>
  <si>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</si>
  <si>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</si>
  <si>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</si>
  <si>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</si>
  <si>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</si>
  <si>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</si>
  <si>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</si>
  <si>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</si>
  <si>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</si>
  <si>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</si>
  <si>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</si>
  <si>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</si>
  <si>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</si>
  <si>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</si>
  <si>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</si>
  <si>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</si>
  <si>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</si>
  <si>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</si>
  <si>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</si>
  <si>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</si>
  <si>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</si>
  <si>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</si>
  <si>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</si>
  <si>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</si>
  <si>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</si>
  <si>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</si>
  <si>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</si>
  <si>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</si>
  <si>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</si>
  <si>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</si>
  <si>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</si>
  <si>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</si>
  <si>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</si>
  <si>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</si>
  <si>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</si>
  <si>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</si>
  <si>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</si>
  <si>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</si>
  <si>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</si>
  <si>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</si>
  <si>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</si>
  <si>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</si>
  <si>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</si>
  <si>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</si>
  <si>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</si>
  <si>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</si>
  <si>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</si>
  <si>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</si>
  <si>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</si>
  <si>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</si>
  <si>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</si>
  <si>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</si>
  <si>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</si>
  <si>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</si>
  <si>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</si>
  <si>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</si>
  <si>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</si>
  <si>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</si>
  <si>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</si>
  <si>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</si>
  <si>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</si>
  <si>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</si>
  <si>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</si>
  <si>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</si>
  <si>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</si>
  <si>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</si>
  <si>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</si>
  <si>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</si>
  <si>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</si>
  <si>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</si>
  <si>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</si>
  <si>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</si>
  <si>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</si>
  <si>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</si>
  <si>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</si>
  <si>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</si>
  <si>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</si>
  <si>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</si>
  <si>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</si>
  <si>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</si>
  <si>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</si>
  <si>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</si>
  <si>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</si>
  <si>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</si>
  <si>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</si>
  <si>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</si>
  <si>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</si>
  <si>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</si>
  <si>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</si>
  <si>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</si>
  <si>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</si>
  <si>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</si>
  <si>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</si>
  <si>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</si>
  <si>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</si>
  <si>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</si>
  <si>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</si>
  <si>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</si>
  <si>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</si>
  <si>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</si>
  <si>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</si>
  <si>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</si>
  <si>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</si>
  <si>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</si>
  <si>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</si>
  <si>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</si>
  <si>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</si>
  <si>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</si>
  <si>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</si>
  <si>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</si>
  <si>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</si>
  <si>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</si>
  <si>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</si>
  <si>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</si>
  <si>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</si>
  <si>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</si>
  <si>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</si>
  <si>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</si>
  <si>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</si>
  <si>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</si>
  <si>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</si>
  <si>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</si>
  <si>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</si>
  <si>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</si>
  <si>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</si>
  <si>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</si>
  <si>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</si>
  <si>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</si>
  <si>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</si>
  <si>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</si>
  <si>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</si>
  <si>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</si>
  <si>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</si>
  <si>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</si>
  <si>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</si>
  <si>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</si>
  <si>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</si>
  <si>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</si>
  <si>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</si>
  <si>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</si>
  <si>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</si>
  <si>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</si>
  <si>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</si>
  <si>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</si>
  <si>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</si>
  <si>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</si>
  <si>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</si>
  <si>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</si>
  <si>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</si>
  <si>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</si>
  <si>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</si>
  <si>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</si>
  <si>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</si>
  <si>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</si>
  <si>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</si>
  <si>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</si>
  <si>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</si>
  <si>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</si>
  <si>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</si>
  <si>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</si>
  <si>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</si>
  <si>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</si>
  <si>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</si>
  <si>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</si>
  <si>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</si>
  <si>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</si>
  <si>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</si>
  <si>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</si>
  <si>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</si>
  <si>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</si>
  <si>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</si>
  <si>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</si>
  <si>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</si>
  <si>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</si>
  <si>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</si>
  <si>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</si>
  <si>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</si>
  <si>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</si>
  <si>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</si>
  <si>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</si>
  <si>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</si>
  <si>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</si>
  <si>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</si>
  <si>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</si>
  <si>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</si>
  <si>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</si>
  <si>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</si>
  <si>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</si>
  <si>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</si>
  <si>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</si>
  <si>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</si>
  <si>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</si>
  <si>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</si>
  <si>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</si>
  <si>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</si>
  <si>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</si>
  <si>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</si>
  <si>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</si>
  <si>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</si>
  <si>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</si>
  <si>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</si>
  <si>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</si>
  <si>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</si>
  <si>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</si>
  <si>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</si>
  <si>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</si>
  <si>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</si>
  <si>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</si>
  <si>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</si>
  <si>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</si>
  <si>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</si>
  <si>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</si>
  <si>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</si>
  <si>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</si>
  <si>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</si>
  <si>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</si>
  <si>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</si>
  <si>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</si>
  <si>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</si>
  <si>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</si>
  <si>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</si>
  <si>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</si>
  <si>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</si>
  <si>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</si>
  <si>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</si>
  <si>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</si>
  <si>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</si>
  <si>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</si>
  <si>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</si>
  <si>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</si>
  <si>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</si>
  <si>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</si>
  <si>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</si>
  <si>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</si>
  <si>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</si>
  <si>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</si>
  <si>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</si>
  <si>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</si>
  <si>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</si>
  <si>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</si>
  <si>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</si>
  <si>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</si>
  <si>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</si>
  <si>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</si>
  <si>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</si>
  <si>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</si>
  <si>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</si>
  <si>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</si>
  <si>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</si>
  <si>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</si>
  <si>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</si>
  <si>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</si>
  <si>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</si>
  <si>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</si>
  <si>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</si>
  <si>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</si>
  <si>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</si>
  <si>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</si>
  <si>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</si>
  <si>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</si>
  <si>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</si>
  <si>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</si>
  <si>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</si>
  <si>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</si>
  <si>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</si>
  <si>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</si>
  <si>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</si>
  <si>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</si>
  <si>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</si>
  <si>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</si>
  <si>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</si>
  <si>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</si>
  <si>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</si>
  <si>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</si>
  <si>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</si>
  <si>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</si>
  <si>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</si>
  <si>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</si>
  <si>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</si>
  <si>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</si>
  <si>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</si>
  <si>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</si>
  <si>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</si>
  <si>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</si>
  <si>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</si>
  <si>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</si>
  <si>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</si>
  <si>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</si>
  <si>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</si>
  <si>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</si>
  <si>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</si>
  <si>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</si>
  <si>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</si>
  <si>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</si>
  <si>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</si>
  <si>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</si>
  <si>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</si>
  <si>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</si>
  <si>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</si>
  <si>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</si>
  <si>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</si>
  <si>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</si>
  <si>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</si>
  <si>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</si>
  <si>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</si>
  <si>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</si>
  <si>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</si>
  <si>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</si>
  <si>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</si>
  <si>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</si>
  <si>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</si>
  <si>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</si>
  <si>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</si>
  <si>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</si>
  <si>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</si>
  <si>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</si>
  <si>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</si>
  <si>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</si>
  <si>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</si>
  <si>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</si>
  <si>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</si>
  <si>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</si>
  <si>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</si>
  <si>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</si>
  <si>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</si>
  <si>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</si>
  <si>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</si>
  <si>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</si>
  <si>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</si>
  <si>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</si>
  <si>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</si>
  <si>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</si>
  <si>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</si>
  <si>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</si>
  <si>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</si>
  <si>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</si>
  <si>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</si>
  <si>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</si>
  <si>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</si>
  <si>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</si>
  <si>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</si>
  <si>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</si>
  <si>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</si>
  <si>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</si>
  <si>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</si>
  <si>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</si>
  <si>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</si>
  <si>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</si>
  <si>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</si>
  <si>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</si>
  <si>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</si>
  <si>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</si>
  <si>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</si>
  <si>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</si>
  <si>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</si>
  <si>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</si>
  <si>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</si>
  <si>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</si>
  <si>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</si>
  <si>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</si>
  <si>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</si>
  <si>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</si>
  <si>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</si>
  <si>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</si>
  <si>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</si>
  <si>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</si>
  <si>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</si>
  <si>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</si>
  <si>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</si>
  <si>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</si>
  <si>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</si>
  <si>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</si>
  <si>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</si>
  <si>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</si>
  <si>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</si>
  <si>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</si>
  <si>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</si>
  <si>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</si>
  <si>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</si>
  <si>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</si>
  <si>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</si>
  <si>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</si>
  <si>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</si>
  <si>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</si>
  <si>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</si>
  <si>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</si>
  <si>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</si>
  <si>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</si>
  <si>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</si>
  <si>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</si>
  <si>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</si>
  <si>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</si>
  <si>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</si>
  <si>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</si>
  <si>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</si>
  <si>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</si>
  <si>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</si>
  <si>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</si>
  <si>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</si>
  <si>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</si>
  <si>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</si>
  <si>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</si>
  <si>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</si>
  <si>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</si>
  <si>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</si>
  <si>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</si>
  <si>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</si>
  <si>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</si>
  <si>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</si>
  <si>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</si>
  <si>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</si>
  <si>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</si>
  <si>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</si>
  <si>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</si>
  <si>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</si>
  <si>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</si>
  <si>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</si>
  <si>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</si>
  <si>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</si>
  <si>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</si>
  <si>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</si>
  <si>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</si>
  <si>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</si>
  <si>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</si>
  <si>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</si>
  <si>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</si>
  <si>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</si>
  <si>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</si>
  <si>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</si>
  <si>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</si>
  <si>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</si>
  <si>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</si>
  <si>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</si>
  <si>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</si>
  <si>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</si>
  <si>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</si>
  <si>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</si>
  <si>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</si>
  <si>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</si>
  <si>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</si>
  <si>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</si>
  <si>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</si>
  <si>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</si>
  <si>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</si>
  <si>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</si>
  <si>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</si>
  <si>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</si>
  <si>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</si>
  <si>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</si>
  <si>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</si>
  <si>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</si>
  <si>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</si>
  <si>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</si>
  <si>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</si>
  <si>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</si>
  <si>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</si>
  <si>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</si>
  <si>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</si>
  <si>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</si>
  <si>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</si>
  <si>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</si>
  <si>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</si>
  <si>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</si>
  <si>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</si>
  <si>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</si>
  <si>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</si>
  <si>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</si>
  <si>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</si>
  <si>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</si>
  <si>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</si>
  <si>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</si>
  <si>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</si>
  <si>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</si>
  <si>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</si>
  <si>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</si>
  <si>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</si>
  <si>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</si>
  <si>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</si>
  <si>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</si>
  <si>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</si>
  <si>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</si>
  <si>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</si>
  <si>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</si>
  <si>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</si>
  <si>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</si>
  <si>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</si>
  <si>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</si>
  <si>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</si>
  <si>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</si>
  <si>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</si>
  <si>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</si>
  <si>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</si>
  <si>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</si>
  <si>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</si>
  <si>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</si>
  <si>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</si>
  <si>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</si>
  <si>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</si>
  <si>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</si>
  <si>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</si>
  <si>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</si>
  <si>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</si>
  <si>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</si>
  <si>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</si>
  <si>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</si>
  <si>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</si>
  <si>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</si>
  <si>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</si>
  <si>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</si>
  <si>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</si>
  <si>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</si>
  <si>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</si>
  <si>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</si>
  <si>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</si>
  <si>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</si>
  <si>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</si>
  <si>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</si>
  <si>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</si>
  <si>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</si>
  <si>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</si>
  <si>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</si>
  <si>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</si>
  <si>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</si>
  <si>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</si>
  <si>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</si>
  <si>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</si>
  <si>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</si>
  <si>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</si>
  <si>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</si>
  <si>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</si>
  <si>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</si>
  <si>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</si>
  <si>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</si>
  <si>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</si>
  <si>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</si>
  <si>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</si>
  <si>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</si>
  <si>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</si>
  <si>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</si>
  <si>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</si>
  <si>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</si>
  <si>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</si>
  <si>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</si>
  <si>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</si>
  <si>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</si>
  <si>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</si>
  <si>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</si>
  <si>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</si>
  <si>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</si>
  <si>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</si>
  <si>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</si>
  <si>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</si>
  <si>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</si>
  <si>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</si>
  <si>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</si>
  <si>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</si>
  <si>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</si>
  <si>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</si>
  <si>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</si>
  <si>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</si>
  <si>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</si>
  <si>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</si>
  <si>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</si>
  <si>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</si>
  <si>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</si>
  <si>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</si>
  <si>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</si>
  <si>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</si>
  <si>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</si>
  <si>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</si>
  <si>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</si>
  <si>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</si>
  <si>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</si>
  <si>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</si>
  <si>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</si>
  <si>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</si>
  <si>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</si>
  <si>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</si>
  <si>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</si>
  <si>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</si>
  <si>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</si>
  <si>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</si>
  <si>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</si>
  <si>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</si>
  <si>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</si>
  <si>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</si>
  <si>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</si>
  <si>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</si>
  <si>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</si>
  <si>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</si>
  <si>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</si>
  <si>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</si>
  <si>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</si>
  <si>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</si>
  <si>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</si>
  <si>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</si>
  <si>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</si>
  <si>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</si>
  <si>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</si>
  <si>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</si>
  <si>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</si>
  <si>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</si>
  <si>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</si>
  <si>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</si>
  <si>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</si>
  <si>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</si>
  <si>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</si>
  <si>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</si>
  <si>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</si>
  <si>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</si>
  <si>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</si>
  <si>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</si>
  <si>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</si>
  <si>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</si>
  <si>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</si>
  <si>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</si>
  <si>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</si>
  <si>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</si>
  <si>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</si>
  <si>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</si>
  <si>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</si>
  <si>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</si>
  <si>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</si>
  <si>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</si>
  <si>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</si>
  <si>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</si>
  <si>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</si>
  <si>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</si>
  <si>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</si>
  <si>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</si>
  <si>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</si>
  <si>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</si>
  <si>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</si>
  <si>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</si>
  <si>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</si>
  <si>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</si>
  <si>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</si>
  <si>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</si>
  <si>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</si>
  <si>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</si>
  <si>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</si>
  <si>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</si>
  <si>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</si>
  <si>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</si>
  <si>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</si>
  <si>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</si>
  <si>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</si>
  <si>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</si>
  <si>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</si>
  <si>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</si>
  <si>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</si>
  <si>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</si>
  <si>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</si>
  <si>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</si>
  <si>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</si>
  <si>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</si>
  <si>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</si>
  <si>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</si>
  <si>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</si>
  <si>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</si>
  <si>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</si>
  <si>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</si>
  <si>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</si>
  <si>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</si>
  <si>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</si>
  <si>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</si>
  <si>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</si>
  <si>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</si>
  <si>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</si>
  <si>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</si>
  <si>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</si>
  <si>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</si>
  <si>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</si>
  <si>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</si>
  <si>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</si>
  <si>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</si>
  <si>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</si>
  <si>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</si>
  <si>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</si>
  <si>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</si>
  <si>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</si>
  <si>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</si>
  <si>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</si>
  <si>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</si>
  <si>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</si>
  <si>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</si>
  <si>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</si>
  <si>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</si>
  <si>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</si>
  <si>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</si>
  <si>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</si>
  <si>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</si>
  <si>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</si>
  <si>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</si>
  <si>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</si>
  <si>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</si>
  <si>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</si>
  <si>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</si>
  <si>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</si>
  <si>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</si>
  <si>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</si>
  <si>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</si>
  <si>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</si>
  <si>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</si>
  <si>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</si>
  <si>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</si>
  <si>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</si>
  <si>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</si>
  <si>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</si>
  <si>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</si>
  <si>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</si>
  <si>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</si>
  <si>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</si>
  <si>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</si>
  <si>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</si>
  <si>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</si>
  <si>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</si>
  <si>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</si>
  <si>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</si>
  <si>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</si>
  <si>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</si>
  <si>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</si>
  <si>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</si>
  <si>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</si>
  <si>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</si>
  <si>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</si>
  <si>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</si>
  <si>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</si>
  <si>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</si>
  <si>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</si>
  <si>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</si>
  <si>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</si>
  <si>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</si>
  <si>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</si>
  <si>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</si>
  <si>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</si>
  <si>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</si>
  <si>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</si>
  <si>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</si>
  <si>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</si>
  <si>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</si>
  <si>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</si>
  <si>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</si>
  <si>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</si>
  <si>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</si>
  <si>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</si>
  <si>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</si>
  <si>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</si>
  <si>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</si>
  <si>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</si>
  <si>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</si>
  <si>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</si>
  <si>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</si>
  <si>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</si>
  <si>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</si>
  <si>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</si>
  <si>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</si>
  <si>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</si>
  <si>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</si>
  <si>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</si>
  <si>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</si>
  <si>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</si>
  <si>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</si>
  <si>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</si>
  <si>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</si>
  <si>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</si>
  <si>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</si>
  <si>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</si>
  <si>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</si>
  <si>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</si>
  <si>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</si>
  <si>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</si>
  <si>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</si>
  <si>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</si>
  <si>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</si>
  <si>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</si>
  <si>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</si>
  <si>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</si>
  <si>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</si>
  <si>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</si>
  <si>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</si>
  <si>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</si>
  <si>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</si>
  <si>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</si>
  <si>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</si>
  <si>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</si>
  <si>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</si>
  <si>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</si>
  <si>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</si>
  <si>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</si>
  <si>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</si>
  <si>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</si>
  <si>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</si>
  <si>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</si>
  <si>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</si>
  <si>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</si>
  <si>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</si>
  <si>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</si>
  <si>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</si>
  <si>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</si>
  <si>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</si>
  <si>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</si>
  <si>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</si>
  <si>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</si>
  <si>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</si>
  <si>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</si>
  <si>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</si>
  <si>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</si>
  <si>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</si>
  <si>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</si>
  <si>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</si>
  <si>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</si>
  <si>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</si>
  <si>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</si>
  <si>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</si>
  <si>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</si>
  <si>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</si>
  <si>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</si>
  <si>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</si>
  <si>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</si>
  <si>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</si>
  <si>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</si>
  <si>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</si>
  <si>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</si>
  <si>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</si>
  <si>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</si>
  <si>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</si>
  <si>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</si>
  <si>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</si>
  <si>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</si>
  <si>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</si>
  <si>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</si>
  <si>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</si>
  <si>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</si>
  <si>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</si>
  <si>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</si>
  <si>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</si>
  <si>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</si>
  <si>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</si>
  <si>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</si>
  <si>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</si>
  <si>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</si>
  <si>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</si>
  <si>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</si>
  <si>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</si>
  <si>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</si>
  <si>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</si>
  <si>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</si>
  <si>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</si>
  <si>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</si>
  <si>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</si>
  <si>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</si>
  <si>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</si>
  <si>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</si>
  <si>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</si>
  <si>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</si>
  <si>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</si>
  <si>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</si>
  <si>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</si>
  <si>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</si>
  <si>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</si>
  <si>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</si>
  <si>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</si>
  <si>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</si>
  <si>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</si>
  <si>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</si>
  <si>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</si>
  <si>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</si>
  <si>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</si>
  <si>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</si>
  <si>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</si>
  <si>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</si>
  <si>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</si>
  <si>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</si>
  <si>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</si>
  <si>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</si>
  <si>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</si>
  <si>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</si>
  <si>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</si>
  <si>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</si>
  <si>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</si>
  <si>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</si>
  <si>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</si>
  <si>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</si>
  <si>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</si>
  <si>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</si>
  <si>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</si>
  <si>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</si>
  <si>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</si>
  <si>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</si>
  <si>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</si>
  <si>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</si>
  <si>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</si>
  <si>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</si>
  <si>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</si>
  <si>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</si>
  <si>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</si>
  <si>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</si>
  <si>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</si>
  <si>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</si>
  <si>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</si>
  <si>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</si>
  <si>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</si>
  <si>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</si>
  <si>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</si>
  <si>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</si>
  <si>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</si>
  <si>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</si>
  <si>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</si>
  <si>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</si>
  <si>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</si>
  <si>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</si>
  <si>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</si>
  <si>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</si>
  <si>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</si>
  <si>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</si>
  <si>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</si>
  <si>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</si>
  <si>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</si>
  <si>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</si>
  <si>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</si>
  <si>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</si>
  <si>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</si>
  <si>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</si>
  <si>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</si>
  <si>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</si>
  <si>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</si>
  <si>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</si>
  <si>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</si>
  <si>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</si>
  <si>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</si>
  <si>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</si>
  <si>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</si>
  <si>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</si>
  <si>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</si>
  <si>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</si>
  <si>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</si>
  <si>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</si>
  <si>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</si>
  <si>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</si>
  <si>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</si>
  <si>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</si>
  <si>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</si>
  <si>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</si>
  <si>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</si>
  <si>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</si>
  <si>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</si>
  <si>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</si>
  <si>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</si>
  <si>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</si>
  <si>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</si>
  <si>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</si>
  <si>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</si>
  <si>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</si>
  <si>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</si>
  <si>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</si>
  <si>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</si>
  <si>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</si>
  <si>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</si>
  <si>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</si>
  <si>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</si>
  <si>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</si>
  <si>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</si>
  <si>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</si>
  <si>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</si>
  <si>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</si>
  <si>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</si>
  <si>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</si>
  <si>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</si>
  <si>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</si>
  <si>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</si>
  <si>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</si>
  <si>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</si>
  <si>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</si>
  <si>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</si>
  <si>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</si>
  <si>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</si>
  <si>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</si>
  <si>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</si>
  <si>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</si>
  <si>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</si>
  <si>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</si>
  <si>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</si>
  <si>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</si>
  <si>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</si>
  <si>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</si>
  <si>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</si>
  <si>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</si>
  <si>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</si>
  <si>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</si>
  <si>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</si>
  <si>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</si>
  <si>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</si>
  <si>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</si>
  <si>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</si>
  <si>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</si>
  <si>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</si>
  <si>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</si>
  <si>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</si>
  <si>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</si>
  <si>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</si>
  <si>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</si>
  <si>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</si>
  <si>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</si>
  <si>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</si>
  <si>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</si>
  <si>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</si>
  <si>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</si>
  <si>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</si>
  <si>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</si>
  <si>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</si>
  <si>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</si>
  <si>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</si>
  <si>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</si>
  <si>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</si>
  <si>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</si>
  <si>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</si>
  <si>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</si>
  <si>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</si>
  <si>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</si>
  <si>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</si>
  <si>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</si>
  <si>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</si>
  <si>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</si>
  <si>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</si>
  <si>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</si>
  <si>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</si>
  <si>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</si>
  <si>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</si>
  <si>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</si>
  <si>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</si>
  <si>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</si>
  <si>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</si>
  <si>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</si>
  <si>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</si>
  <si>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</si>
  <si>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</si>
  <si>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</si>
  <si>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</si>
  <si>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</si>
  <si>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</si>
  <si>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</si>
  <si>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</si>
  <si>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</si>
  <si>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</si>
  <si>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</si>
  <si>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</si>
  <si>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</si>
  <si>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</si>
  <si>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</si>
  <si>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</si>
  <si>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</si>
  <si>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</si>
  <si>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</si>
  <si>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</si>
  <si>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</si>
  <si>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</si>
  <si>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</si>
  <si>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</si>
  <si>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</si>
  <si>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</si>
  <si>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</si>
  <si>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</si>
  <si>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</si>
  <si>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</si>
  <si>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</si>
  <si>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</si>
  <si>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</si>
  <si>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</si>
  <si>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</si>
  <si>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</si>
  <si>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</si>
  <si>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</si>
  <si>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</si>
  <si>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</si>
  <si>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</si>
  <si>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</si>
  <si>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</si>
  <si>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</si>
  <si>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</si>
  <si>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</si>
  <si>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</si>
  <si>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</si>
  <si>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</si>
  <si>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</si>
  <si>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</si>
  <si>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</si>
  <si>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</si>
  <si>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</si>
  <si>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</si>
  <si>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</si>
  <si>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</si>
  <si>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</si>
  <si>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</si>
  <si>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</si>
  <si>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</si>
  <si>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</si>
  <si>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</si>
  <si>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</si>
  <si>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</si>
  <si>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</si>
  <si>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</si>
  <si>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</si>
  <si>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</si>
  <si>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</si>
  <si>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</si>
  <si>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</si>
  <si>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</si>
  <si>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</si>
  <si>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</si>
  <si>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</si>
  <si>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</si>
  <si>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</si>
  <si>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</si>
  <si>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</si>
  <si>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</si>
  <si>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</si>
  <si>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</si>
  <si>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</si>
  <si>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</si>
  <si>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</si>
  <si>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</si>
  <si>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</si>
  <si>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</si>
  <si>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</si>
  <si>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</si>
  <si>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</si>
  <si>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</si>
  <si>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</si>
  <si>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</si>
  <si>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</si>
  <si>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</si>
  <si>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</si>
  <si>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</si>
  <si>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</si>
  <si>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</si>
  <si>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</si>
  <si>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</si>
  <si>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</si>
  <si>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</si>
  <si>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</si>
  <si>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</si>
  <si>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</si>
  <si>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</si>
  <si>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</si>
  <si>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</si>
  <si>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</si>
  <si>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</si>
  <si>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</si>
  <si>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</si>
  <si>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</si>
  <si>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</si>
  <si>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</si>
  <si>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</si>
  <si>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</si>
  <si>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</si>
  <si>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</si>
  <si>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</si>
  <si>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</si>
  <si>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</si>
  <si>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</si>
  <si>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</si>
  <si>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</si>
  <si>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</si>
  <si>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</si>
  <si>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</si>
  <si>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</si>
  <si>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</si>
  <si>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</si>
  <si>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</si>
  <si>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</si>
  <si>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</si>
  <si>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</si>
  <si>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</si>
  <si>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</si>
  <si>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</si>
  <si>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</si>
  <si>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</si>
  <si>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</si>
  <si>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</si>
  <si>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</si>
  <si>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</si>
  <si>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</si>
  <si>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</si>
  <si>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</si>
  <si>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</si>
  <si>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</si>
  <si>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</si>
  <si>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</si>
  <si>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</si>
  <si>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</si>
  <si>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</si>
  <si>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</si>
  <si>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</si>
  <si>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</si>
  <si>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</si>
  <si>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</si>
  <si>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</si>
  <si>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</si>
  <si>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</si>
  <si>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</si>
  <si>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</si>
  <si>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</si>
  <si>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</si>
  <si>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</si>
  <si>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</si>
  <si>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</si>
  <si>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</si>
  <si>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</si>
  <si>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</si>
  <si>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</si>
  <si>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</si>
  <si>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</si>
  <si>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</si>
  <si>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</si>
  <si>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</si>
  <si>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</si>
  <si>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</si>
  <si>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</si>
  <si>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</si>
  <si>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</si>
  <si>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</si>
  <si>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</si>
  <si>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</si>
  <si>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</si>
  <si>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</si>
  <si>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</si>
  <si>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</si>
  <si>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</si>
  <si>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</si>
  <si>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</si>
  <si>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</si>
  <si>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</si>
  <si>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</si>
  <si>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</si>
  <si>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</si>
  <si>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</si>
  <si>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</si>
  <si>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</si>
  <si>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</si>
  <si>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</si>
  <si>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</si>
  <si>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</si>
  <si>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</si>
  <si>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</si>
  <si>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</si>
  <si>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</si>
  <si>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</si>
  <si>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</si>
  <si>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</si>
  <si>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</si>
  <si>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</si>
  <si>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</si>
  <si>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</si>
  <si>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</si>
  <si>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</si>
  <si>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</si>
  <si>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</si>
  <si>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</si>
  <si>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</si>
  <si>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</si>
  <si>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</si>
  <si>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</si>
  <si>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</si>
  <si>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</si>
  <si>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</si>
  <si>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</si>
  <si>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</si>
  <si>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</si>
  <si>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</si>
  <si>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</si>
  <si>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</si>
  <si>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</si>
  <si>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</si>
  <si>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</si>
  <si>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</si>
  <si>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</si>
  <si>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</si>
  <si>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</si>
  <si>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</si>
  <si>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</si>
  <si>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</si>
  <si>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</si>
  <si>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</si>
  <si>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</si>
  <si>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</si>
  <si>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</si>
  <si>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</si>
  <si>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</si>
  <si>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</si>
  <si>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</si>
  <si>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</si>
  <si>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</si>
  <si>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</si>
  <si>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</si>
  <si>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</si>
  <si>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</si>
  <si>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</si>
  <si>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</si>
  <si>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</si>
  <si>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</si>
  <si>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</si>
  <si>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</si>
  <si>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</si>
  <si>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</si>
  <si>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</si>
  <si>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</si>
  <si>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</si>
  <si>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</si>
  <si>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</si>
  <si>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</si>
  <si>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</si>
  <si>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</si>
  <si>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</si>
  <si>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</si>
  <si>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</si>
  <si>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</si>
  <si>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</si>
  <si>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</si>
  <si>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</si>
  <si>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</si>
  <si>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</si>
  <si>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</si>
  <si>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</si>
  <si>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</si>
  <si>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</si>
  <si>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</si>
  <si>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</si>
  <si>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</si>
  <si>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</si>
  <si>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</si>
  <si>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</si>
  <si>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</si>
  <si>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</si>
  <si>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</si>
  <si>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</si>
  <si>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</si>
  <si>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</si>
  <si>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</si>
  <si>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</si>
  <si>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</si>
  <si>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</si>
  <si>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</si>
  <si>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</si>
  <si>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</si>
  <si>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</si>
  <si>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</si>
  <si>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</si>
  <si>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</si>
  <si>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</si>
  <si>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</si>
  <si>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</si>
  <si>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</si>
  <si>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</si>
  <si>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</si>
  <si>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</si>
  <si>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</si>
  <si>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</si>
  <si>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</si>
  <si>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</si>
  <si>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</si>
  <si>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</si>
  <si>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</si>
  <si>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</si>
  <si>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</si>
  <si>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</si>
  <si>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</si>
  <si>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</si>
  <si>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</si>
  <si>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</si>
  <si>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</si>
  <si>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</si>
  <si>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</si>
  <si>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</si>
  <si>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</si>
  <si>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</si>
  <si>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</si>
  <si>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</si>
  <si>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</si>
  <si>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</si>
  <si>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</si>
  <si>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</si>
  <si>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</si>
  <si>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</si>
  <si>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</si>
  <si>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</si>
  <si>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</si>
  <si>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</si>
  <si>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</si>
  <si>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</si>
  <si>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</si>
  <si>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</si>
  <si>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</si>
  <si>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</si>
  <si>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</si>
  <si>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</si>
  <si>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</si>
  <si>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</si>
  <si>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</si>
  <si>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</si>
  <si>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</si>
  <si>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</si>
  <si>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</si>
  <si>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</si>
  <si>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</si>
  <si>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</si>
  <si>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</si>
  <si>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</si>
  <si>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</si>
  <si>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</si>
  <si>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</si>
  <si>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</si>
  <si>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</si>
  <si>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</si>
  <si>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</si>
  <si>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</si>
  <si>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</si>
  <si>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</si>
  <si>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</si>
  <si>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</si>
  <si>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</si>
  <si>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</si>
  <si>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</si>
  <si>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</si>
  <si>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</si>
  <si>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</si>
  <si>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</si>
  <si>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</si>
  <si>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</si>
  <si>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</si>
  <si>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</si>
  <si>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</si>
  <si>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</si>
  <si>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</si>
  <si>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</si>
  <si>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</si>
  <si>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</si>
  <si>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</si>
  <si>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</si>
  <si>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</si>
  <si>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</si>
  <si>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</si>
  <si>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</si>
  <si>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</si>
  <si>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</si>
  <si>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</si>
  <si>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</si>
  <si>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</si>
  <si>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</si>
  <si>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</si>
  <si>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</si>
  <si>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</si>
  <si>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</si>
  <si>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</si>
  <si>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</si>
  <si>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</si>
  <si>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</si>
  <si>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</si>
  <si>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</si>
  <si>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</si>
  <si>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</si>
  <si>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</si>
  <si>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</si>
  <si>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</si>
  <si>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</si>
  <si>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</si>
  <si>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</si>
  <si>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</si>
  <si>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</si>
  <si>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</si>
  <si>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</si>
  <si>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</si>
  <si>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</si>
  <si>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</si>
  <si>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</si>
  <si>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</si>
  <si>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</si>
  <si>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</si>
  <si>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</si>
  <si>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</si>
  <si>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</si>
  <si>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</si>
  <si>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</si>
  <si>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</si>
  <si>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</si>
  <si>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</si>
  <si>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</si>
  <si>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</si>
  <si>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</si>
  <si>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</si>
  <si>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</si>
  <si>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</si>
  <si>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</si>
  <si>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</si>
  <si>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</si>
  <si>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</si>
  <si>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</si>
  <si>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</si>
  <si>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</si>
  <si>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</si>
  <si>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</si>
  <si>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</si>
  <si>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</si>
  <si>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</si>
  <si>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</si>
  <si>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</si>
  <si>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</si>
  <si>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</si>
  <si>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</si>
  <si>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</si>
  <si>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</si>
  <si>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</si>
  <si>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</si>
  <si>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</si>
  <si>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</si>
  <si>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</si>
  <si>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</si>
  <si>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</si>
  <si>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</si>
  <si>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</si>
  <si>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</si>
  <si>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</si>
  <si>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</si>
  <si>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</si>
  <si>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</si>
  <si>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</si>
  <si>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</si>
  <si>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</si>
  <si>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</si>
  <si>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</si>
  <si>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</si>
  <si>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</si>
  <si>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</si>
  <si>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</si>
  <si>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</si>
  <si>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</si>
  <si>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</si>
  <si>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</si>
  <si>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</si>
  <si>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</si>
  <si>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</si>
  <si>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</si>
  <si>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</si>
  <si>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</si>
  <si>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</si>
  <si>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</si>
  <si>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</si>
  <si>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</si>
  <si>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</si>
  <si>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</si>
  <si>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</si>
  <si>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</si>
  <si>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</si>
  <si>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</si>
  <si>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</si>
  <si>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</si>
  <si>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</si>
  <si>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</si>
  <si>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</si>
  <si>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</si>
  <si>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</si>
  <si>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</si>
  <si>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</si>
  <si>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</si>
  <si>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</si>
  <si>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</si>
  <si>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</si>
  <si>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</si>
  <si>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</si>
  <si>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</si>
  <si>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</si>
  <si>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</si>
  <si>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</si>
  <si>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</si>
  <si>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</si>
  <si>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</si>
  <si>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</si>
  <si>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</si>
  <si>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</si>
  <si>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</si>
  <si>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</si>
  <si>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</si>
  <si>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</si>
  <si>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</si>
  <si>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</si>
  <si>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</si>
  <si>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</si>
  <si>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</si>
  <si>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</si>
  <si>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</si>
  <si>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</si>
  <si>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</si>
  <si>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</si>
  <si>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</si>
  <si>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</si>
  <si>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</si>
  <si>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</si>
  <si>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</si>
  <si>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</si>
  <si>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</si>
  <si>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</si>
  <si>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</si>
  <si>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</si>
  <si>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</si>
  <si>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</si>
  <si>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</si>
  <si>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</si>
  <si>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</si>
  <si>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</si>
  <si>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</si>
  <si>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</si>
  <si>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</si>
  <si>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</si>
  <si>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</si>
  <si>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</si>
  <si>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</si>
  <si>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</si>
  <si>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</si>
  <si>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</si>
  <si>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</si>
  <si>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</si>
  <si>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</si>
  <si>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</si>
  <si>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</si>
  <si>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</si>
  <si>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</si>
  <si>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</si>
  <si>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</si>
  <si>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</si>
  <si>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</si>
  <si>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</si>
  <si>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</si>
  <si>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</si>
  <si>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</si>
  <si>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</si>
  <si>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</si>
  <si>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</si>
  <si>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</si>
  <si>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</si>
  <si>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</si>
  <si>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</si>
  <si>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</si>
  <si>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</si>
  <si>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</si>
  <si>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</si>
  <si>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</si>
  <si>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</si>
  <si>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</si>
  <si>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</si>
  <si>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</si>
  <si>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</si>
  <si>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</si>
  <si>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</si>
  <si>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</si>
  <si>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</si>
  <si>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</si>
  <si>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</si>
  <si>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</si>
  <si>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</si>
  <si>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</si>
  <si>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</si>
  <si>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</si>
  <si>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</si>
  <si>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</si>
  <si>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</si>
  <si>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</si>
  <si>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</si>
  <si>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</si>
  <si>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</si>
  <si>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</si>
  <si>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</si>
  <si>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</si>
  <si>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</si>
  <si>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</si>
  <si>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</si>
  <si>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</si>
  <si>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</si>
  <si>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</si>
  <si>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</si>
  <si>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</si>
  <si>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</si>
  <si>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</si>
  <si>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</si>
  <si>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</si>
  <si>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</si>
  <si>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</si>
  <si>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</si>
  <si>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</si>
  <si>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</si>
  <si>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</si>
  <si>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</si>
  <si>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</si>
  <si>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</si>
  <si>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</si>
  <si>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</si>
  <si>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</si>
  <si>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</si>
  <si>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</si>
  <si>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</si>
  <si>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</si>
  <si>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</si>
  <si>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</si>
  <si>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</si>
  <si>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</si>
  <si>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</si>
  <si>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</si>
  <si>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</si>
  <si>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</si>
  <si>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</si>
  <si>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</si>
  <si>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</si>
  <si>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</si>
  <si>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</si>
  <si>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</si>
  <si>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</si>
  <si>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</si>
  <si>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</si>
  <si>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</si>
  <si>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</si>
  <si>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</si>
  <si>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</si>
  <si>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</si>
  <si>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</si>
  <si>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</si>
  <si>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</si>
  <si>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</si>
  <si>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</si>
  <si>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</si>
  <si>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</si>
  <si>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</si>
  <si>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</si>
  <si>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</si>
  <si>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</si>
  <si>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</si>
  <si>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</si>
  <si>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</si>
  <si>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</si>
  <si>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</si>
  <si>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</si>
  <si>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</si>
  <si>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</si>
  <si>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</si>
  <si>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</si>
  <si>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</si>
  <si>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</si>
  <si>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</si>
  <si>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</si>
  <si>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</si>
  <si>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</si>
  <si>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</si>
  <si>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</si>
  <si>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</si>
  <si>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</si>
  <si>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</si>
  <si>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</si>
  <si>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</si>
  <si>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</si>
  <si>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</si>
  <si>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</si>
  <si>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</si>
  <si>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</si>
  <si>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</si>
  <si>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</si>
  <si>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</si>
  <si>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</si>
  <si>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</si>
  <si>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</si>
  <si>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</si>
  <si>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</si>
  <si>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</si>
  <si>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</si>
  <si>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</si>
  <si>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</si>
  <si>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</si>
  <si>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</si>
  <si>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</si>
  <si>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</si>
  <si>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</si>
  <si>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</si>
  <si>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</si>
  <si>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</si>
  <si>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</si>
  <si>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</si>
  <si>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</si>
  <si>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</si>
  <si>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</si>
  <si>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</si>
  <si>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</si>
  <si>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</si>
  <si>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</si>
  <si>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</si>
  <si>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</si>
  <si>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</si>
  <si>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</si>
  <si>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</si>
  <si>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</si>
  <si>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</si>
  <si>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</si>
  <si>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</si>
  <si>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</si>
  <si>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</si>
  <si>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</si>
  <si>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</si>
  <si>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</si>
  <si>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</si>
  <si>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</si>
  <si>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</si>
  <si>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</si>
  <si>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</si>
  <si>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</si>
  <si>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</si>
  <si>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</si>
  <si>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</si>
  <si>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</si>
  <si>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</si>
  <si>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</si>
  <si>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</si>
  <si>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</si>
  <si>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</si>
  <si>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</si>
  <si>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</si>
  <si>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</si>
  <si>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</si>
  <si>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</si>
  <si>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</si>
  <si>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</si>
  <si>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</si>
  <si>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</si>
  <si>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</si>
  <si>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</si>
  <si>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</si>
  <si>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</si>
  <si>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</si>
  <si>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</si>
  <si>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</si>
  <si>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</si>
  <si>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</si>
  <si>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</si>
  <si>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</si>
  <si>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</si>
  <si>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</si>
  <si>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</si>
  <si>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</si>
  <si>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</si>
  <si>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</si>
  <si>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</si>
  <si>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</si>
  <si>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</si>
  <si>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</si>
  <si>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</si>
  <si>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</si>
  <si>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</si>
  <si>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</si>
  <si>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</si>
  <si>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</si>
  <si>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</si>
  <si>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</si>
  <si>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</si>
  <si>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</si>
  <si>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</si>
  <si>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</si>
  <si>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</si>
  <si>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</si>
  <si>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</si>
  <si>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</si>
  <si>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</si>
  <si>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</si>
  <si>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</si>
  <si>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</si>
  <si>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</si>
  <si>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</si>
  <si>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</si>
  <si>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</si>
  <si>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</si>
  <si>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</si>
  <si>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</si>
  <si>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</si>
  <si>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</si>
  <si>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</si>
  <si>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</si>
  <si>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</si>
  <si>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</si>
  <si>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</si>
  <si>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</si>
  <si>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</si>
  <si>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</si>
  <si>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</si>
  <si>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</si>
  <si>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</si>
  <si>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</si>
  <si>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</si>
  <si>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</si>
  <si>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</si>
  <si>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</si>
  <si>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</si>
  <si>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</si>
  <si>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</si>
  <si>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</si>
  <si>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</si>
  <si>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</si>
  <si>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</si>
  <si>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</si>
  <si>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</si>
  <si>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</si>
  <si>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</si>
  <si>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</si>
  <si>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</si>
  <si>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</si>
  <si>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</si>
  <si>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</si>
  <si>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</si>
  <si>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</si>
  <si>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</si>
  <si>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</si>
  <si>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</si>
  <si>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</si>
  <si>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</si>
  <si>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</si>
  <si>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</si>
  <si>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</si>
  <si>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</si>
  <si>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</si>
  <si>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</si>
  <si>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</si>
  <si>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</si>
  <si>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</si>
  <si>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</si>
  <si>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</si>
  <si>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</si>
  <si>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</si>
  <si>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</si>
  <si>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</si>
  <si>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</si>
  <si>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</si>
  <si>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</si>
  <si>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</si>
  <si>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</si>
  <si>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</si>
  <si>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</si>
  <si>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</si>
  <si>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</si>
  <si>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</si>
  <si>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</si>
  <si>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</si>
  <si>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</si>
  <si>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</si>
  <si>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</si>
  <si>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</si>
  <si>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</si>
  <si>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</si>
  <si>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</si>
  <si>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</si>
  <si>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</si>
  <si>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</si>
  <si>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</si>
  <si>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</si>
  <si>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</si>
  <si>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</si>
  <si>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</si>
  <si>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</si>
  <si>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</si>
  <si>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</si>
  <si>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</si>
  <si>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</si>
  <si>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</si>
  <si>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</si>
  <si>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</si>
  <si>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</si>
  <si>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</si>
  <si>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</si>
  <si>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</si>
  <si>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</si>
  <si>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</si>
  <si>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</si>
  <si>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</si>
  <si>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</si>
  <si>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</si>
  <si>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</si>
  <si>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</si>
  <si>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</si>
  <si>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</si>
  <si>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</si>
  <si>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</si>
  <si>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</si>
  <si>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</si>
  <si>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</si>
  <si>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</si>
  <si>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</si>
  <si>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</si>
  <si>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</si>
  <si>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</si>
  <si>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</si>
  <si>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</si>
  <si>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</si>
  <si>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</si>
  <si>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</si>
  <si>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</si>
  <si>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</si>
  <si>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</si>
  <si>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</si>
  <si>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</si>
  <si>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</si>
  <si>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</si>
  <si>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</si>
  <si>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</si>
  <si>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</si>
  <si>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</si>
  <si>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</si>
  <si>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</si>
  <si>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</si>
  <si>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</si>
  <si>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</si>
  <si>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</si>
  <si>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</si>
  <si>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</si>
  <si>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</si>
  <si>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</si>
  <si>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</si>
  <si>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</si>
  <si>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</si>
  <si>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</si>
  <si>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</si>
  <si>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</si>
  <si>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</si>
  <si>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</si>
  <si>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</si>
  <si>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</si>
  <si>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</si>
  <si>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</si>
  <si>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</si>
  <si>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</si>
  <si>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</si>
  <si>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</si>
  <si>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</si>
  <si>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</si>
  <si>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</si>
  <si>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</si>
  <si>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</si>
  <si>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</si>
  <si>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</si>
  <si>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</si>
  <si>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</si>
  <si>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</si>
  <si>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</si>
  <si>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</si>
  <si>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</si>
  <si>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</si>
  <si>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</si>
  <si>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</si>
  <si>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</si>
  <si>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</si>
  <si>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</si>
  <si>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</si>
  <si>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</si>
  <si>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</si>
  <si>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</si>
  <si>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</si>
  <si>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</si>
  <si>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</si>
  <si>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</si>
  <si>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</si>
  <si>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</si>
  <si>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</si>
  <si>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</si>
  <si>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</si>
  <si>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</si>
  <si>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</si>
  <si>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</si>
  <si>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</si>
  <si>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</si>
  <si>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</si>
  <si>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</si>
  <si>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</si>
  <si>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</si>
  <si>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</si>
  <si>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</si>
  <si>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</si>
  <si>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</si>
  <si>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</si>
  <si>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</si>
  <si>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</si>
  <si>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</si>
  <si>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</si>
  <si>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</si>
  <si>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</si>
  <si>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</si>
  <si>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</si>
  <si>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</si>
  <si>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</si>
  <si>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</si>
  <si>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</si>
  <si>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</si>
  <si>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</si>
  <si>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</si>
  <si>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</si>
  <si>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</si>
  <si>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</si>
  <si>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</si>
  <si>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</si>
  <si>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</si>
  <si>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</si>
  <si>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</si>
  <si>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</si>
  <si>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</si>
  <si>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</si>
  <si>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</si>
  <si>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</si>
  <si>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</si>
  <si>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</si>
  <si>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</si>
  <si>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</si>
  <si>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</si>
  <si>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</si>
  <si>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</si>
  <si>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</si>
  <si>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</si>
  <si>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</si>
  <si>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</si>
  <si>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</si>
  <si>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</si>
  <si>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</si>
  <si>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</si>
  <si>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</si>
  <si>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</si>
  <si>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</si>
  <si>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</si>
  <si>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</si>
  <si>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</si>
  <si>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</si>
  <si>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</si>
  <si>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</si>
  <si>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</si>
  <si>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</si>
  <si>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</si>
  <si>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</si>
  <si>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</si>
  <si>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</si>
  <si>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</si>
  <si>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</si>
  <si>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</si>
  <si>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</si>
  <si>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</si>
  <si>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</si>
  <si>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</si>
  <si>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</si>
  <si>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</si>
  <si>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</si>
  <si>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</si>
  <si>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</si>
  <si>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</si>
  <si>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</si>
  <si>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</si>
  <si>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</si>
  <si>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</si>
  <si>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</si>
  <si>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</si>
  <si>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</si>
  <si>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</si>
  <si>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</si>
  <si>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</si>
  <si>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</si>
  <si>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</si>
  <si>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</si>
  <si>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</si>
  <si>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</si>
  <si>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</si>
  <si>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</si>
  <si>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</si>
  <si>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</si>
  <si>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</si>
  <si>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</si>
  <si>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</si>
  <si>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</si>
  <si>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</si>
  <si>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</si>
  <si>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</si>
  <si>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</si>
  <si>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</si>
  <si>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</si>
  <si>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</si>
  <si>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</si>
  <si>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</si>
  <si>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</si>
  <si>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</si>
  <si>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</si>
  <si>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</si>
  <si>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</si>
  <si>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</si>
  <si>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</si>
  <si>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</si>
  <si>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</si>
  <si>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</si>
  <si>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</si>
  <si>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</si>
  <si>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</si>
  <si>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</si>
  <si>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</si>
  <si>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</si>
  <si>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</si>
  <si>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</si>
  <si>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</si>
  <si>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</si>
  <si>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</si>
  <si>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</si>
  <si>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</si>
  <si>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</si>
  <si>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</si>
  <si>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</si>
  <si>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</si>
  <si>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</si>
  <si>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</si>
  <si>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</si>
  <si>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</si>
  <si>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</si>
  <si>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</si>
  <si>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</si>
  <si>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</si>
  <si>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</si>
  <si>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</si>
  <si>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</si>
  <si>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</si>
  <si>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</si>
  <si>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</si>
  <si>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</si>
  <si>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</si>
  <si>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</si>
  <si>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</si>
  <si>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</si>
  <si>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</si>
  <si>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</si>
  <si>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</si>
  <si>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</si>
  <si>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</si>
  <si>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</si>
  <si>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</si>
  <si>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</si>
  <si>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</si>
  <si>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</si>
  <si>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</si>
  <si>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</si>
  <si>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</si>
  <si>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</si>
  <si>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</si>
  <si>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</si>
  <si>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</si>
  <si>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</si>
  <si>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</si>
  <si>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</si>
  <si>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</si>
  <si>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</si>
  <si>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</si>
  <si>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</si>
  <si>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</si>
  <si>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</si>
  <si>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</si>
  <si>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</si>
  <si>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</si>
  <si>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</si>
  <si>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</si>
  <si>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</si>
  <si>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</si>
  <si>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</si>
  <si>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</si>
  <si>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</si>
  <si>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</si>
  <si>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</si>
  <si>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</si>
  <si>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</si>
  <si>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</si>
  <si>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</si>
  <si>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</si>
  <si>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</si>
  <si>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</si>
  <si>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</si>
  <si>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</si>
  <si>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</si>
  <si>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</si>
  <si>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</si>
  <si>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</si>
  <si>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</si>
  <si>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</si>
  <si>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</si>
  <si>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</si>
  <si>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</si>
  <si>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</si>
  <si>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</si>
  <si>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</si>
  <si>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</si>
  <si>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</si>
  <si>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</si>
  <si>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</si>
  <si>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</si>
  <si>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</si>
  <si>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</si>
  <si>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</si>
  <si>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</si>
  <si>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</si>
  <si>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</si>
  <si>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</si>
  <si>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</si>
  <si>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</si>
  <si>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</si>
  <si>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</si>
  <si>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</si>
  <si>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</si>
  <si>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</si>
  <si>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</si>
  <si>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</si>
  <si>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</si>
  <si>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</si>
  <si>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</si>
  <si>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</si>
  <si>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</si>
  <si>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</si>
  <si>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</si>
  <si>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</si>
  <si>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</si>
  <si>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</si>
  <si>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</si>
  <si>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</si>
  <si>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</si>
  <si>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</si>
  <si>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</si>
  <si>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</si>
  <si>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</si>
  <si>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</si>
  <si>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</si>
  <si>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</si>
  <si>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</si>
  <si>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</si>
  <si>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</si>
  <si>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</si>
  <si>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</si>
  <si>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</si>
  <si>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</si>
  <si>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</si>
  <si>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</si>
  <si>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</si>
  <si>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</si>
  <si>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</si>
  <si>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</si>
  <si>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</si>
  <si>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</si>
  <si>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</si>
  <si>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</si>
  <si>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</si>
  <si>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</si>
  <si>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</si>
  <si>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</si>
  <si>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</si>
  <si>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</si>
  <si>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</si>
  <si>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</si>
  <si>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</si>
  <si>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</si>
  <si>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</si>
  <si>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</si>
  <si>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</si>
  <si>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</si>
  <si>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</si>
  <si>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</si>
  <si>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</si>
  <si>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</si>
  <si>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</si>
  <si>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</si>
  <si>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</si>
  <si>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</si>
  <si>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</si>
  <si>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</si>
  <si>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</si>
  <si>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</si>
  <si>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</si>
  <si>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</si>
  <si>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</si>
  <si>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</si>
  <si>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</si>
  <si>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</si>
  <si>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</si>
  <si>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</si>
  <si>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</si>
  <si>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</si>
  <si>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</si>
  <si>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</si>
  <si>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</si>
  <si>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</si>
  <si>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</si>
  <si>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</si>
  <si>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</si>
  <si>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</si>
  <si>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</si>
  <si>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</si>
  <si>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</si>
  <si>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</si>
  <si>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</si>
  <si>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</si>
  <si>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</si>
  <si>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</si>
  <si>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</si>
  <si>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</si>
  <si>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</si>
  <si>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</si>
  <si>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</si>
  <si>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</si>
  <si>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</si>
  <si>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</si>
  <si>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</si>
  <si>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</si>
  <si>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</si>
  <si>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</si>
  <si>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</si>
  <si>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</si>
  <si>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</si>
  <si>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</si>
  <si>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</si>
  <si>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</si>
  <si>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</si>
  <si>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</si>
  <si>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</si>
  <si>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</si>
  <si>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</si>
  <si>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</si>
  <si>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</si>
  <si>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</si>
  <si>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</si>
  <si>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</si>
  <si>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</si>
  <si>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</si>
  <si>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</si>
  <si>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</si>
  <si>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</si>
  <si>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</si>
  <si>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</si>
  <si>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</si>
  <si>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</si>
  <si>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</si>
  <si>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</si>
  <si>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</si>
  <si>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</si>
  <si>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</si>
  <si>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</si>
  <si>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</si>
  <si>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</si>
  <si>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</si>
  <si>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</si>
  <si>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</si>
  <si>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</si>
  <si>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</si>
  <si>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</si>
  <si>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</si>
  <si>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</si>
  <si>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</si>
  <si>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</si>
  <si>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</si>
  <si>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</si>
  <si>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</si>
  <si>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</si>
  <si>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</si>
  <si>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</si>
  <si>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</si>
  <si>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</si>
  <si>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</si>
  <si>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</si>
  <si>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</si>
  <si>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</si>
  <si>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</si>
  <si>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</si>
  <si>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</si>
  <si>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</si>
  <si>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</si>
  <si>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</si>
  <si>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</si>
  <si>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</si>
  <si>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</si>
  <si>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</si>
  <si>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</si>
  <si>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</si>
  <si>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</si>
  <si>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</si>
  <si>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</si>
  <si>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</si>
  <si>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</si>
  <si>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</si>
  <si>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</si>
  <si>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</si>
  <si>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</si>
  <si>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</si>
  <si>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</si>
  <si>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</si>
  <si>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</si>
  <si>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</si>
  <si>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</si>
  <si>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</si>
  <si>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</si>
  <si>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</si>
  <si>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</si>
  <si>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</si>
  <si>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</si>
  <si>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</si>
  <si>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</si>
  <si>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</si>
  <si>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</si>
  <si>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</si>
  <si>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</si>
  <si>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</si>
  <si>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</si>
  <si>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</si>
  <si>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</si>
  <si>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</si>
  <si>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</si>
  <si>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</si>
  <si>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</si>
  <si>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</si>
  <si>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</si>
  <si>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</si>
  <si>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</si>
  <si>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</si>
  <si>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</si>
  <si>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</si>
  <si>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</si>
  <si>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</si>
  <si>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</si>
  <si>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</si>
  <si>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</si>
  <si>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</si>
  <si>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</si>
  <si>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</si>
  <si>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</si>
  <si>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</si>
  <si>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</si>
  <si>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</si>
  <si>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</si>
  <si>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</si>
  <si>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</si>
  <si>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</si>
  <si>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</si>
  <si>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</si>
  <si>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</si>
  <si>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</si>
  <si>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</si>
  <si>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</si>
  <si>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</si>
  <si>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</si>
  <si>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</si>
  <si>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</si>
  <si>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</si>
  <si>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</si>
  <si>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</si>
  <si>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</si>
  <si>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</si>
  <si>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</si>
  <si>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</si>
  <si>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</si>
  <si>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</si>
  <si>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</si>
  <si>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</si>
  <si>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</si>
  <si>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</si>
  <si>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</si>
  <si>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</si>
  <si>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</si>
  <si>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</si>
  <si>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</si>
  <si>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</si>
  <si>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</si>
  <si>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</si>
  <si>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</si>
  <si>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</si>
  <si>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</si>
  <si>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</si>
  <si>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</si>
  <si>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</si>
  <si>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</si>
  <si>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</si>
  <si>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</si>
  <si>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</si>
  <si>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</si>
  <si>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</si>
  <si>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</si>
  <si>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</si>
  <si>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</si>
  <si>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</si>
  <si>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</si>
  <si>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</si>
  <si>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</si>
  <si>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</si>
  <si>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</si>
  <si>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</si>
  <si>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</si>
  <si>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</si>
  <si>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</si>
  <si>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</si>
  <si>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</si>
  <si>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</si>
  <si>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</si>
  <si>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</si>
  <si>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</si>
  <si>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</si>
  <si>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</si>
  <si>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</si>
  <si>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</si>
  <si>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</si>
  <si>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</si>
  <si>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</si>
  <si>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</si>
  <si>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</si>
  <si>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</si>
  <si>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</si>
  <si>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</si>
  <si>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</si>
  <si>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</si>
  <si>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</si>
  <si>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</si>
  <si>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</si>
  <si>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</si>
  <si>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</si>
  <si>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</si>
  <si>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</si>
  <si>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</si>
  <si>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</si>
  <si>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</si>
  <si>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</si>
  <si>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</si>
  <si>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</si>
  <si>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</si>
  <si>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</si>
  <si>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</si>
  <si>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</si>
  <si>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</si>
  <si>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</si>
  <si>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</si>
  <si>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</si>
  <si>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</si>
  <si>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</si>
  <si>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</si>
  <si>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</si>
  <si>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</si>
  <si>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</si>
  <si>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</si>
  <si>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</si>
  <si>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</si>
  <si>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</si>
  <si>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</si>
  <si>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</si>
  <si>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</si>
  <si>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</si>
  <si>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</si>
  <si>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</si>
  <si>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</si>
  <si>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</si>
  <si>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</si>
  <si>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</si>
  <si>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</si>
  <si>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</si>
  <si>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</si>
  <si>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</si>
  <si>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</si>
  <si>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</si>
  <si>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</si>
  <si>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</si>
  <si>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</si>
  <si>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</si>
  <si>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</si>
  <si>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</si>
  <si>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</si>
  <si>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</si>
  <si>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</si>
  <si>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</si>
  <si>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</si>
  <si>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</si>
  <si>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</si>
  <si>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</si>
  <si>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</si>
  <si>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</si>
  <si>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</si>
  <si>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</si>
  <si>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</si>
  <si>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</si>
  <si>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</si>
  <si>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</si>
  <si>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</si>
  <si>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</si>
  <si>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</si>
  <si>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</si>
  <si>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</si>
  <si>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</si>
  <si>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</si>
  <si>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</si>
  <si>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</si>
  <si>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</si>
  <si>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</si>
  <si>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</si>
  <si>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</si>
  <si>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</si>
  <si>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</si>
  <si>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</si>
  <si>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</si>
  <si>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</si>
  <si>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</si>
  <si>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</si>
  <si>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</si>
  <si>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</si>
  <si>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</si>
  <si>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</si>
  <si>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</si>
  <si>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</si>
  <si>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</si>
  <si>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</si>
  <si>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</si>
  <si>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</si>
  <si>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</si>
  <si>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</si>
  <si>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</si>
  <si>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</si>
  <si>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</si>
  <si>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</si>
  <si>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</si>
  <si>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</si>
  <si>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</si>
  <si>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</si>
  <si>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</si>
  <si>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</si>
  <si>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</si>
  <si>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</si>
  <si>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</si>
  <si>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</si>
  <si>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</si>
  <si>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</si>
  <si>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</si>
  <si>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</si>
  <si>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</si>
  <si>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</si>
  <si>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</si>
  <si>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</si>
  <si>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</si>
  <si>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</si>
  <si>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</si>
  <si>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</si>
  <si>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</si>
  <si>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</si>
  <si>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</si>
  <si>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</si>
  <si>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</si>
  <si>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</si>
  <si>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</si>
  <si>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</si>
  <si>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</si>
  <si>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</si>
  <si>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</si>
  <si>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</si>
  <si>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</si>
  <si>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</si>
  <si>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</si>
  <si>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</si>
  <si>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</si>
  <si>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</si>
  <si>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</si>
  <si>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</si>
  <si>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</si>
  <si>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</si>
  <si>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</si>
  <si>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</si>
  <si>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</si>
  <si>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</si>
  <si>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</si>
  <si>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</si>
  <si>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</si>
  <si>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</si>
  <si>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</si>
  <si>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</si>
  <si>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</si>
  <si>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</si>
  <si>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</si>
  <si>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</si>
  <si>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</si>
  <si>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</si>
  <si>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</si>
  <si>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</si>
  <si>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</si>
  <si>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</si>
  <si>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</si>
  <si>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</si>
  <si>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</si>
  <si>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</si>
  <si>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</si>
  <si>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</si>
  <si>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</si>
  <si>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</si>
  <si>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</si>
  <si>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</si>
  <si>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</si>
  <si>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</si>
  <si>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</si>
  <si>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</si>
  <si>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</si>
  <si>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</si>
  <si>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</si>
  <si>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</si>
  <si>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</si>
  <si>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</si>
  <si>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</si>
  <si>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</si>
  <si>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</si>
  <si>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</si>
  <si>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</si>
  <si>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</si>
  <si>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</si>
  <si>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</si>
  <si>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</si>
  <si>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</si>
  <si>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</si>
  <si>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</si>
  <si>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</si>
  <si>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</si>
  <si>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</si>
  <si>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</si>
  <si>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</si>
  <si>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</si>
  <si>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</si>
  <si>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</si>
  <si>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</si>
  <si>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</si>
  <si>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</si>
  <si>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</si>
  <si>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</si>
  <si>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</si>
  <si>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</si>
  <si>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</si>
  <si>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</si>
  <si>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</si>
  <si>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</si>
  <si>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</si>
  <si>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</si>
  <si>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</si>
  <si>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</si>
  <si>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</si>
  <si>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</si>
  <si>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</si>
  <si>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</si>
  <si>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</si>
  <si>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</si>
  <si>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</si>
  <si>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</si>
  <si>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</si>
  <si>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</si>
  <si>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</si>
  <si>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</si>
  <si>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</si>
  <si>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</si>
  <si>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</si>
  <si>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</si>
  <si>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</si>
  <si>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</si>
  <si>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</si>
  <si>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</si>
  <si>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</si>
  <si>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</si>
  <si>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</si>
  <si>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</si>
  <si>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</si>
  <si>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</si>
  <si>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</si>
  <si>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</si>
  <si>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</si>
  <si>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</si>
  <si>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</si>
  <si>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</si>
  <si>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</si>
  <si>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</si>
  <si>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</si>
  <si>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</si>
  <si>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</si>
  <si>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</si>
  <si>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</si>
  <si>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</si>
  <si>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</si>
  <si>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</si>
  <si>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</si>
  <si>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</si>
  <si>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</si>
  <si>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</si>
  <si>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</si>
  <si>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</si>
  <si>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</si>
  <si>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</si>
  <si>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</si>
  <si>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</si>
  <si>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</si>
  <si>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</si>
  <si>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</si>
  <si>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</si>
  <si>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</si>
  <si>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</si>
  <si>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</si>
  <si>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</si>
  <si>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</si>
  <si>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</si>
  <si>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</si>
  <si>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</si>
  <si>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</si>
  <si>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</si>
  <si>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</si>
  <si>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</si>
  <si>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</si>
  <si>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</si>
  <si>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</si>
  <si>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</si>
  <si>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</si>
  <si>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</si>
  <si>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</si>
  <si>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</si>
  <si>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</si>
  <si>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</si>
  <si>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</si>
  <si>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</si>
  <si>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</si>
  <si>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</si>
  <si>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</si>
  <si>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</si>
  <si>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</si>
  <si>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</si>
  <si>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</si>
  <si>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</si>
  <si>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</si>
  <si>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</si>
  <si>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</si>
  <si>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</si>
  <si>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</si>
  <si>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</si>
  <si>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</si>
  <si>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</si>
  <si>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</si>
  <si>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</si>
  <si>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</si>
  <si>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</si>
  <si>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</si>
  <si>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</si>
  <si>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</si>
  <si>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</si>
  <si>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</si>
  <si>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</si>
  <si>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</si>
  <si>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</si>
  <si>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</si>
  <si>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</si>
  <si>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</si>
  <si>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</si>
  <si>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</si>
  <si>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</si>
  <si>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</si>
  <si>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</si>
  <si>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</si>
  <si>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</si>
  <si>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</si>
  <si>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</si>
  <si>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</si>
  <si>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</si>
  <si>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</si>
  <si>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</si>
  <si>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</si>
  <si>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</si>
  <si>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</si>
  <si>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</si>
  <si>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</si>
  <si>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</si>
  <si>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</si>
  <si>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</si>
  <si>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</si>
  <si>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</si>
  <si>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</si>
  <si>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</si>
  <si>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</si>
  <si>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</si>
  <si>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</si>
  <si>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</si>
  <si>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</si>
  <si>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</si>
  <si>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</si>
  <si>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</si>
  <si>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</si>
  <si>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</si>
  <si>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</si>
  <si>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</si>
  <si>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</si>
  <si>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</si>
  <si>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</si>
  <si>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</si>
  <si>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</si>
  <si>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</si>
  <si>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</si>
  <si>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</si>
  <si>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</si>
  <si>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</si>
  <si>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</si>
  <si>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</si>
  <si>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</si>
  <si>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</si>
  <si>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</si>
  <si>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</si>
  <si>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</si>
  <si>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</si>
  <si>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</si>
  <si>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</si>
  <si>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</si>
  <si>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</si>
  <si>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</si>
  <si>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</si>
  <si>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</si>
  <si>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</si>
  <si>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</si>
  <si>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</si>
  <si>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</si>
  <si>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</si>
  <si>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</si>
  <si>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</si>
  <si>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</si>
  <si>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</si>
  <si>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</si>
  <si>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</si>
  <si>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</si>
  <si>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</si>
  <si>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</si>
  <si>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</si>
  <si>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</si>
  <si>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</si>
  <si>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</si>
  <si>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</si>
  <si>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</si>
  <si>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</si>
  <si>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</si>
  <si>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</si>
  <si>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</si>
  <si>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</si>
  <si>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</si>
  <si>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</si>
  <si>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</si>
  <si>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</si>
  <si>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</si>
  <si>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</si>
  <si>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</si>
  <si>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</si>
  <si>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</si>
  <si>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</si>
  <si>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</si>
  <si>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</si>
  <si>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</si>
  <si>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</si>
  <si>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</si>
  <si>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</si>
  <si>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</si>
  <si>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</si>
  <si>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</si>
  <si>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</si>
  <si>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</si>
  <si>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</si>
  <si>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</si>
  <si>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</si>
  <si>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</si>
  <si>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</si>
  <si>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</si>
  <si>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</si>
  <si>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</si>
  <si>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</si>
  <si>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</si>
  <si>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</si>
  <si>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</si>
  <si>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</si>
  <si>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</si>
  <si>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</si>
  <si>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</si>
  <si>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</si>
  <si>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</si>
  <si>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</si>
  <si>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</si>
  <si>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</si>
  <si>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</si>
  <si>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</si>
  <si>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</si>
  <si>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</si>
  <si>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</si>
  <si>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</si>
  <si>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</si>
  <si>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</si>
  <si>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</si>
  <si>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</si>
  <si>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</si>
  <si>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</si>
  <si>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</si>
  <si>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</si>
  <si>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</si>
  <si>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</si>
  <si>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</si>
  <si>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</si>
  <si>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</si>
  <si>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</si>
  <si>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</si>
  <si>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</si>
  <si>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</si>
  <si>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</si>
  <si>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</si>
  <si>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</si>
  <si>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</si>
  <si>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</si>
  <si>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</si>
  <si>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</si>
  <si>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</si>
  <si>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</si>
  <si>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</si>
  <si>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</si>
  <si>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</si>
  <si>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</si>
  <si>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</si>
  <si>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</si>
  <si>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</si>
  <si>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</si>
  <si>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</si>
  <si>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</si>
  <si>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</si>
  <si>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</si>
  <si>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</si>
  <si>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</si>
  <si>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</si>
  <si>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</si>
  <si>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</si>
  <si>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</si>
  <si>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</si>
  <si>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</si>
  <si>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</si>
  <si>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</si>
  <si>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</si>
  <si>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</si>
  <si>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</si>
  <si>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</si>
  <si>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</si>
  <si>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</si>
  <si>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</si>
  <si>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</si>
  <si>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</si>
  <si>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</si>
  <si>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</si>
  <si>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</si>
  <si>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</si>
  <si>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</si>
  <si>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</si>
  <si>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</si>
  <si>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</si>
  <si>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</si>
  <si>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</si>
  <si>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</si>
  <si>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</si>
  <si>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</si>
  <si>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</si>
  <si>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</si>
  <si>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</si>
  <si>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</si>
  <si>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</si>
  <si>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</si>
  <si>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</si>
  <si>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</si>
  <si>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</si>
  <si>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</si>
  <si>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</si>
  <si>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</si>
  <si>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</si>
  <si>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</si>
  <si>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</si>
  <si>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</si>
  <si>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</si>
  <si>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</si>
  <si>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</si>
  <si>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</si>
  <si>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</si>
  <si>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</si>
  <si>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</si>
  <si>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</si>
  <si>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</si>
  <si>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</si>
  <si>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</si>
  <si>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</si>
  <si>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</si>
  <si>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</si>
  <si>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</si>
  <si>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</si>
  <si>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</si>
  <si>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</si>
  <si>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</si>
  <si>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</si>
  <si>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</si>
  <si>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</si>
  <si>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</si>
  <si>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</si>
  <si>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</si>
  <si>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</si>
  <si>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</si>
  <si>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</si>
  <si>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</si>
  <si>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</si>
  <si>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</si>
  <si>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</si>
  <si>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</si>
  <si>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</si>
  <si>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</si>
  <si>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</si>
  <si>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</si>
  <si>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</si>
  <si>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</si>
  <si>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</si>
  <si>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</si>
  <si>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</si>
  <si>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</si>
  <si>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</si>
  <si>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</si>
  <si>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</si>
  <si>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</si>
  <si>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</si>
  <si>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</si>
  <si>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</si>
  <si>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</si>
  <si>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</si>
  <si>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</si>
  <si>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</si>
  <si>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</si>
  <si>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</si>
  <si>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</si>
  <si>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</si>
  <si>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</si>
  <si>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</si>
  <si>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</si>
  <si>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</si>
  <si>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</si>
  <si>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</si>
  <si>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</si>
  <si>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</si>
  <si>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</si>
  <si>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</si>
  <si>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</si>
  <si>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</si>
  <si>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</si>
  <si>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</si>
  <si>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</si>
  <si>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</si>
  <si>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</si>
  <si>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</si>
  <si>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</si>
  <si>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</si>
  <si>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</si>
  <si>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</si>
  <si>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</si>
  <si>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</si>
  <si>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</si>
  <si>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</si>
  <si>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</si>
  <si>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</si>
  <si>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</si>
  <si>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</si>
  <si>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</si>
  <si>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</si>
  <si>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</si>
  <si>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</si>
  <si>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</si>
  <si>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</si>
  <si>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</si>
  <si>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</si>
  <si>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</si>
  <si>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</si>
  <si>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</si>
  <si>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</si>
  <si>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</si>
  <si>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</si>
  <si>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</si>
  <si>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</si>
  <si>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</si>
  <si>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</si>
  <si>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</si>
  <si>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</si>
  <si>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</si>
  <si>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</si>
  <si>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</si>
  <si>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</si>
  <si>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</si>
  <si>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</si>
  <si>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</si>
  <si>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</si>
  <si>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</si>
  <si>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</si>
  <si>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</si>
  <si>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</si>
  <si>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</si>
  <si>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</si>
  <si>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</si>
  <si>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</si>
  <si>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</si>
  <si>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</si>
  <si>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</si>
  <si>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</si>
  <si>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</si>
  <si>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</si>
  <si>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</si>
  <si>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</si>
  <si>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</si>
  <si>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</si>
  <si>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</si>
  <si>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</si>
  <si>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</si>
  <si>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</si>
  <si>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</si>
  <si>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</si>
  <si>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</si>
  <si>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</si>
  <si>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</si>
  <si>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</si>
  <si>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</si>
  <si>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</si>
  <si>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</si>
  <si>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</si>
  <si>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</si>
  <si>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</si>
  <si>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</si>
  <si>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</si>
  <si>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</si>
  <si>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</si>
  <si>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</si>
  <si>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</si>
  <si>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</si>
  <si>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</si>
  <si>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</si>
  <si>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</si>
  <si>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</si>
  <si>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</si>
  <si>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</si>
  <si>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</si>
  <si>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</si>
  <si>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</si>
  <si>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</si>
  <si>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</si>
  <si>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</si>
  <si>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</si>
  <si>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</si>
  <si>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</si>
  <si>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</si>
  <si>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</si>
  <si>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</si>
  <si>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</si>
  <si>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</si>
  <si>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</si>
  <si>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</si>
  <si>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</si>
  <si>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</si>
  <si>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</si>
  <si>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</si>
  <si>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</si>
  <si>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</si>
  <si>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</si>
  <si>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</si>
  <si>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</si>
  <si>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</si>
  <si>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</si>
  <si>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</si>
  <si>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</si>
  <si>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</si>
  <si>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</si>
  <si>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</si>
  <si>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</si>
  <si>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</si>
  <si>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</si>
  <si>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</si>
  <si>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</si>
  <si>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</si>
  <si>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</si>
  <si>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</si>
  <si>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</si>
  <si>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</si>
  <si>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</si>
  <si>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</si>
  <si>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</si>
  <si>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</si>
  <si>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</si>
  <si>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</si>
  <si>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</si>
  <si>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</si>
  <si>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</si>
  <si>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</si>
  <si>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</si>
  <si>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</si>
  <si>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</si>
  <si>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</si>
  <si>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</si>
  <si>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</si>
  <si>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</si>
  <si>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</si>
  <si>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</si>
  <si>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</si>
  <si>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</si>
  <si>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</si>
  <si>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</si>
  <si>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</si>
  <si>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</si>
  <si>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</si>
  <si>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</si>
  <si>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</si>
  <si>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</si>
  <si>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</si>
  <si>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</si>
  <si>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</si>
  <si>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</si>
  <si>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</si>
  <si>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</si>
  <si>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</si>
  <si>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</si>
  <si>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</si>
  <si>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</si>
  <si>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</si>
  <si>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</si>
  <si>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</si>
  <si>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</si>
  <si>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</si>
  <si>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</si>
  <si>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</si>
  <si>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</si>
  <si>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</si>
  <si>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</si>
  <si>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</si>
  <si>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</si>
  <si>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</si>
  <si>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</si>
  <si>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</si>
  <si>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</si>
  <si>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</si>
  <si>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</si>
  <si>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</si>
  <si>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</si>
  <si>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</si>
  <si>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</si>
  <si>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</si>
  <si>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</si>
  <si>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</si>
  <si>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</si>
  <si>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</si>
  <si>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</si>
  <si>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</si>
  <si>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</si>
  <si>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</si>
  <si>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</si>
  <si>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</si>
  <si>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</si>
  <si>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</si>
  <si>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</si>
  <si>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</si>
  <si>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</si>
  <si>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</si>
  <si>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</si>
  <si>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</si>
  <si>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</si>
  <si>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</si>
  <si>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</si>
  <si>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</si>
  <si>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</si>
  <si>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</si>
  <si>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</si>
  <si>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</si>
  <si>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</si>
  <si>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</si>
  <si>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</si>
  <si>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</si>
  <si>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</si>
  <si>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</si>
  <si>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</si>
  <si>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</si>
  <si>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</si>
  <si>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</si>
  <si>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</si>
  <si>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</si>
  <si>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</si>
  <si>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</si>
  <si>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</si>
  <si>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</si>
  <si>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</si>
  <si>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</si>
  <si>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</si>
  <si>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</si>
  <si>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</si>
  <si>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</si>
  <si>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</si>
  <si>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</si>
  <si>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</si>
  <si>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</si>
  <si>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</si>
  <si>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</si>
  <si>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</si>
  <si>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</si>
  <si>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</si>
  <si>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</si>
  <si>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</si>
  <si>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</si>
  <si>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</si>
  <si>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</si>
  <si>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</si>
  <si>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</si>
  <si>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</si>
  <si>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</si>
  <si>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</si>
  <si>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</si>
  <si>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</si>
  <si>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</si>
  <si>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</si>
  <si>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</si>
  <si>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</si>
  <si>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</si>
  <si>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</si>
  <si>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</si>
  <si>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</si>
  <si>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</si>
  <si>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</si>
  <si>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</si>
  <si>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</si>
  <si>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</si>
  <si>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</si>
  <si>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</si>
  <si>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</si>
  <si>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</si>
  <si>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</si>
  <si>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</si>
  <si>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</si>
  <si>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</si>
  <si>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</si>
  <si>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</si>
  <si>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</si>
  <si>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</si>
  <si>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</si>
  <si>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</si>
  <si>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</si>
  <si>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</si>
  <si>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</si>
  <si>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</si>
  <si>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</si>
  <si>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</si>
  <si>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</si>
  <si>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</si>
  <si>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</si>
  <si>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</si>
  <si>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</si>
  <si>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</si>
  <si>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</si>
  <si>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</si>
  <si>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</si>
  <si>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</si>
  <si>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</si>
  <si>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</si>
  <si>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</si>
  <si>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</si>
  <si>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</si>
  <si>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</si>
  <si>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</si>
  <si>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</si>
  <si>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</si>
  <si>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</si>
  <si>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</si>
  <si>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</si>
  <si>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</si>
  <si>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</si>
  <si>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</si>
  <si>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</si>
  <si>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</si>
  <si>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</si>
  <si>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</si>
  <si>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</si>
  <si>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</si>
  <si>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</si>
  <si>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</si>
  <si>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</si>
  <si>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</si>
  <si>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</si>
  <si>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</si>
  <si>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</si>
  <si>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</si>
  <si>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</si>
  <si>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</si>
  <si>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</si>
  <si>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</si>
  <si>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</si>
  <si>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</si>
  <si>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</si>
  <si>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</si>
  <si>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</si>
  <si>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</si>
  <si>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</si>
  <si>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</si>
  <si>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</si>
  <si>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</si>
  <si>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</si>
  <si>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</si>
  <si>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</si>
  <si>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</si>
  <si>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</si>
  <si>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</si>
  <si>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</si>
  <si>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</si>
  <si>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</si>
  <si>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</si>
  <si>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</si>
  <si>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</si>
  <si>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</si>
  <si>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</si>
  <si>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</si>
  <si>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</si>
  <si>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</si>
  <si>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</si>
  <si>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</si>
  <si>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</si>
  <si>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</si>
  <si>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</si>
  <si>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</si>
  <si>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</si>
  <si>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</si>
  <si>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</si>
  <si>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</si>
  <si>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</si>
  <si>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</si>
  <si>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</si>
  <si>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</si>
  <si>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</si>
  <si>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</si>
  <si>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</si>
  <si>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</si>
  <si>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</si>
  <si>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</si>
  <si>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</si>
  <si>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</si>
  <si>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</si>
  <si>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</si>
  <si>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</si>
  <si>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</si>
  <si>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</si>
  <si>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</si>
  <si>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</si>
  <si>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</si>
  <si>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</si>
  <si>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</si>
  <si>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</si>
  <si>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</si>
  <si>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</si>
  <si>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</si>
  <si>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</si>
  <si>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</si>
  <si>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</si>
  <si>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</si>
  <si>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</si>
  <si>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</si>
  <si>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</si>
  <si>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</si>
  <si>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</si>
  <si>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</si>
  <si>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</si>
  <si>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</si>
  <si>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</si>
  <si>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</si>
  <si>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</si>
  <si>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</si>
  <si>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</si>
  <si>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</si>
  <si>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</si>
  <si>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</si>
  <si>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</si>
  <si>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</si>
  <si>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</si>
  <si>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</si>
  <si>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</si>
  <si>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</si>
  <si>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</si>
  <si>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</si>
  <si>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</si>
  <si>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</si>
  <si>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</si>
  <si>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</si>
  <si>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</si>
  <si>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</si>
  <si>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</si>
  <si>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</si>
  <si>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</si>
  <si>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</si>
  <si>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</si>
  <si>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</si>
  <si>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</si>
  <si>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</si>
  <si>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</si>
  <si>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</si>
  <si>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</si>
  <si>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</si>
  <si>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</si>
  <si>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</si>
  <si>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</si>
  <si>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</si>
  <si>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</si>
  <si>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</si>
  <si>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</si>
  <si>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</si>
  <si>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</si>
  <si>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</si>
  <si>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</si>
  <si>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</si>
  <si>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</si>
  <si>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</si>
  <si>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</si>
  <si>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</si>
  <si>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</si>
  <si>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</si>
  <si>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</si>
  <si>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</si>
  <si>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</si>
  <si>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</si>
  <si>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</si>
  <si>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</si>
  <si>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</si>
  <si>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</si>
  <si>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</si>
  <si>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</si>
  <si>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</si>
  <si>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</si>
  <si>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</si>
  <si>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</si>
  <si>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</si>
  <si>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</si>
  <si>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</si>
  <si>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</si>
  <si>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</si>
  <si>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</si>
  <si>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</si>
  <si>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</si>
  <si>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</si>
  <si>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</si>
  <si>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</si>
  <si>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</si>
  <si>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</si>
  <si>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</si>
  <si>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</si>
  <si>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</si>
  <si>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</si>
  <si>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</si>
  <si>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</si>
  <si>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</si>
  <si>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</si>
  <si>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</si>
  <si>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</si>
  <si>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</si>
  <si>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</si>
  <si>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</si>
  <si>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</si>
  <si>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</si>
  <si>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</si>
  <si>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</si>
  <si>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</si>
  <si>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</si>
  <si>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</si>
  <si>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</si>
  <si>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</si>
  <si>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</si>
  <si>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</si>
  <si>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</si>
  <si>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</si>
  <si>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</si>
  <si>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</si>
  <si>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</si>
  <si>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</si>
  <si>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</si>
  <si>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</si>
  <si>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</si>
  <si>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</si>
  <si>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</si>
  <si>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</si>
  <si>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</si>
  <si>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</si>
  <si>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</si>
  <si>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</si>
  <si>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</si>
  <si>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</si>
  <si>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</si>
  <si>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</si>
  <si>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</si>
  <si>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</si>
  <si>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</si>
  <si>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</si>
  <si>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</si>
  <si>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</si>
  <si>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</si>
  <si>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</si>
  <si>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</si>
  <si>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</si>
  <si>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</si>
  <si>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</si>
  <si>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</si>
  <si>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</si>
  <si>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</si>
  <si>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</si>
  <si>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</si>
  <si>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</si>
  <si>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</si>
  <si>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</si>
  <si>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</si>
  <si>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</si>
  <si>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</si>
  <si>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</si>
  <si>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</si>
  <si>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</si>
  <si>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</si>
  <si>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</si>
  <si>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</si>
  <si>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</si>
  <si>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</si>
  <si>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</si>
  <si>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</si>
  <si>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</si>
  <si>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</si>
  <si>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</si>
  <si>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</si>
  <si>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</si>
  <si>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</si>
  <si>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</si>
  <si>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</si>
  <si>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</si>
  <si>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</si>
  <si>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</si>
  <si>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</si>
  <si>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</si>
  <si>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</si>
  <si>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</si>
  <si>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</si>
  <si>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</si>
  <si>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</si>
  <si>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</si>
  <si>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</si>
  <si>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</si>
  <si>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</si>
  <si>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</si>
  <si>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</si>
  <si>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</si>
  <si>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</si>
  <si>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</si>
  <si>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</si>
  <si>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</si>
  <si>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</si>
  <si>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</si>
  <si>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</si>
  <si>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</si>
  <si>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</si>
  <si>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</si>
  <si>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</si>
  <si>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</si>
  <si>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</si>
  <si>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</si>
  <si>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</si>
  <si>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</si>
  <si>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</si>
  <si>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</si>
  <si>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</si>
  <si>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</si>
  <si>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</si>
  <si>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</si>
  <si>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</si>
  <si>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</si>
  <si>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</si>
  <si>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</si>
  <si>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</si>
  <si>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</si>
  <si>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</si>
  <si>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</si>
  <si>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</si>
  <si>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</si>
  <si>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</si>
  <si>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</si>
  <si>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</si>
  <si>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</si>
  <si>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</si>
  <si>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</si>
  <si>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</si>
  <si>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</si>
  <si>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</si>
  <si>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</si>
  <si>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</si>
  <si>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</si>
  <si>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</si>
  <si>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</si>
  <si>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</si>
  <si>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</si>
  <si>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</si>
  <si>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</si>
  <si>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</si>
  <si>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</si>
  <si>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</si>
  <si>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</si>
  <si>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</si>
  <si>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</si>
  <si>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</si>
  <si>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</si>
  <si>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</si>
  <si>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</si>
  <si>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</si>
  <si>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</si>
  <si>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</si>
  <si>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</si>
  <si>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</si>
  <si>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</si>
  <si>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</si>
  <si>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</si>
  <si>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</si>
  <si>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</si>
  <si>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</si>
  <si>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</si>
  <si>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</si>
  <si>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</si>
  <si>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</si>
  <si>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</si>
  <si>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</si>
  <si>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</si>
  <si>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</si>
  <si>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</si>
  <si>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</si>
  <si>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</si>
  <si>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</si>
  <si>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</si>
  <si>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</si>
  <si>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</si>
  <si>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</si>
  <si>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</si>
  <si>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</si>
  <si>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</si>
  <si>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</si>
  <si>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</si>
  <si>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</si>
  <si>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</si>
  <si>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</si>
  <si>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</si>
  <si>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</si>
  <si>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</si>
  <si>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</si>
  <si>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</si>
  <si>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</si>
  <si>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</si>
  <si>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</si>
  <si>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</si>
  <si>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</si>
  <si>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</si>
  <si>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</si>
  <si>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</si>
  <si>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</si>
  <si>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</si>
  <si>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</si>
  <si>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</si>
  <si>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</si>
  <si>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</si>
  <si>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</si>
  <si>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</si>
  <si>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</si>
  <si>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</si>
  <si>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</si>
  <si>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</si>
  <si>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</si>
  <si>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</si>
  <si>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</si>
  <si>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</si>
  <si>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</si>
  <si>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</si>
  <si>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</si>
  <si>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</si>
  <si>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</si>
  <si>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</si>
  <si>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</si>
  <si>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</si>
  <si>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</si>
  <si>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</si>
  <si>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</si>
  <si>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</si>
  <si>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</si>
  <si>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</si>
  <si>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</si>
  <si>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</si>
  <si>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</si>
  <si>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</si>
  <si>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</si>
  <si>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</si>
  <si>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</si>
  <si>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</si>
  <si>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</si>
  <si>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</si>
  <si>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</si>
  <si>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</si>
  <si>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</si>
  <si>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</si>
  <si>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</si>
  <si>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</si>
  <si>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</si>
  <si>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</si>
  <si>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</si>
  <si>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</si>
  <si>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</si>
  <si>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</si>
  <si>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</si>
  <si>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</si>
  <si>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</si>
  <si>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</si>
  <si>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</si>
  <si>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</si>
  <si>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</si>
  <si>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</si>
  <si>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</si>
  <si>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</si>
  <si>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</si>
  <si>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</si>
  <si>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</si>
  <si>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</si>
  <si>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</si>
  <si>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</si>
  <si>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</si>
  <si>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</si>
  <si>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</si>
  <si>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</si>
  <si>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</si>
  <si>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</si>
  <si>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</si>
  <si>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</si>
  <si>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</si>
  <si>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</si>
  <si>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</si>
  <si>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</si>
  <si>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</si>
  <si>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</si>
  <si>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</si>
  <si>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</si>
  <si>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</si>
  <si>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</si>
  <si>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</si>
  <si>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</si>
  <si>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</si>
  <si>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</si>
  <si>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</si>
  <si>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</si>
  <si>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</si>
  <si>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</si>
  <si>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</si>
  <si>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</si>
  <si>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</si>
  <si>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</si>
  <si>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</si>
  <si>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</si>
  <si>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</si>
  <si>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</si>
  <si>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</si>
  <si>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</si>
  <si>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</si>
  <si>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</si>
  <si>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</si>
  <si>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</si>
  <si>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</si>
  <si>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</si>
  <si>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</si>
  <si>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</si>
  <si>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</si>
  <si>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</si>
  <si>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</si>
  <si>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</si>
  <si>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</si>
  <si>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</si>
  <si>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</si>
  <si>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</si>
  <si>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</si>
  <si>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</si>
  <si>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</si>
  <si>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</si>
  <si>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</si>
  <si>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</si>
  <si>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</si>
  <si>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</si>
  <si>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</si>
  <si>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</si>
  <si>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</si>
  <si>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</si>
  <si>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</si>
  <si>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</si>
  <si>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</si>
  <si>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</si>
  <si>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</si>
  <si>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</si>
  <si>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</si>
  <si>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</si>
  <si>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</si>
  <si>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</si>
  <si>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</si>
  <si>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</si>
  <si>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</si>
  <si>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</si>
  <si>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</si>
  <si>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</si>
  <si>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</si>
  <si>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</si>
  <si>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</si>
  <si>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</si>
  <si>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</si>
  <si>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</si>
  <si>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</si>
  <si>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</si>
  <si>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</si>
  <si>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</si>
  <si>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</si>
  <si>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</si>
  <si>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</si>
  <si>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</si>
  <si>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</si>
  <si>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</si>
  <si>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</si>
  <si>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</si>
  <si>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</si>
  <si>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</si>
  <si>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</si>
  <si>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</si>
  <si>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</si>
  <si>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</si>
  <si>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</si>
  <si>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</si>
  <si>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</si>
  <si>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</si>
  <si>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</si>
  <si>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</si>
  <si>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</si>
  <si>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</si>
  <si>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</si>
  <si>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</si>
  <si>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</si>
  <si>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</si>
  <si>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</si>
  <si>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</si>
  <si>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</si>
  <si>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</si>
  <si>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</si>
  <si>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</si>
  <si>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</si>
  <si>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</si>
  <si>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</si>
  <si>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</si>
  <si>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</si>
  <si>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</si>
  <si>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</si>
  <si>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</si>
  <si>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</si>
  <si>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</si>
  <si>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</si>
  <si>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</si>
  <si>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</si>
  <si>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</si>
  <si>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</si>
  <si>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</si>
  <si>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</si>
  <si>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</si>
  <si>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</si>
  <si>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</si>
  <si>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</si>
  <si>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</si>
  <si>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</si>
  <si>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</si>
  <si>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</si>
  <si>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</si>
  <si>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</si>
  <si>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</si>
  <si>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</si>
  <si>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</si>
  <si>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</si>
  <si>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</si>
  <si>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</si>
  <si>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</si>
  <si>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</si>
  <si>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</si>
  <si>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</si>
  <si>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</si>
  <si>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</si>
  <si>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</si>
  <si>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</si>
  <si>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</si>
  <si>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</si>
  <si>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</si>
  <si>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</si>
  <si>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</si>
  <si>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</si>
  <si>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</si>
  <si>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</si>
  <si>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</si>
  <si>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</si>
  <si>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</si>
  <si>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</si>
  <si>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</si>
  <si>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</si>
  <si>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</si>
  <si>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</si>
  <si>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</si>
  <si>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</si>
  <si>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</si>
  <si>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</si>
  <si>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</si>
  <si>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</si>
  <si>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</si>
  <si>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</si>
  <si>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</si>
  <si>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</si>
  <si>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</si>
  <si>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</si>
  <si>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</si>
  <si>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</si>
  <si>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</si>
  <si>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</si>
  <si>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</si>
  <si>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</si>
  <si>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</si>
  <si>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</si>
  <si>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</si>
  <si>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</si>
  <si>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</si>
  <si>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</si>
  <si>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</si>
  <si>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</si>
  <si>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</si>
  <si>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</si>
  <si>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</si>
  <si>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</si>
  <si>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</si>
  <si>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</si>
  <si>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</si>
  <si>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</si>
  <si>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</si>
  <si>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</si>
  <si>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</si>
  <si>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</si>
  <si>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</si>
  <si>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</si>
  <si>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</si>
  <si>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</si>
  <si>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</si>
  <si>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</si>
  <si>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</si>
  <si>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</si>
  <si>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</si>
  <si>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</si>
  <si>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</si>
  <si>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</si>
  <si>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</si>
  <si>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</si>
  <si>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</si>
  <si>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</si>
  <si>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</si>
  <si>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</si>
  <si>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</si>
  <si>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</si>
  <si>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</si>
  <si>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</si>
  <si>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</si>
  <si>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</si>
  <si>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</si>
  <si>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</si>
  <si>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</si>
  <si>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</si>
  <si>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</si>
  <si>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</si>
  <si>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</si>
  <si>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</si>
  <si>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</si>
  <si>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</si>
  <si>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</si>
  <si>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</si>
  <si>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</si>
  <si>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</si>
  <si>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</si>
  <si>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</si>
  <si>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</si>
  <si>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</si>
  <si>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</si>
  <si>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</si>
  <si>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</si>
  <si>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</si>
  <si>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</si>
  <si>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</si>
  <si>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</si>
  <si>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</si>
  <si>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</si>
  <si>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</si>
  <si>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</si>
  <si>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</si>
  <si>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</si>
  <si>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</si>
  <si>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</si>
  <si>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</si>
  <si>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</si>
  <si>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</si>
  <si>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</si>
  <si>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</si>
  <si>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</si>
  <si>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</si>
  <si>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</si>
  <si>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</si>
  <si>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</si>
  <si>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</si>
  <si>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</si>
  <si>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</si>
  <si>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</si>
  <si>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</si>
  <si>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</si>
  <si>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</si>
  <si>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</si>
  <si>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</si>
  <si>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</si>
  <si>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</si>
  <si>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</si>
  <si>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</si>
  <si>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</si>
  <si>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</si>
  <si>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</si>
  <si>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</si>
  <si>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</si>
  <si>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</si>
  <si>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</si>
  <si>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</si>
  <si>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</si>
  <si>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</si>
  <si>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</si>
  <si>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</si>
  <si>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</si>
  <si>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</si>
  <si>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</si>
  <si>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</si>
  <si>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</si>
  <si>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</si>
  <si>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</si>
  <si>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</si>
  <si>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</si>
  <si>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</si>
  <si>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</si>
  <si>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</si>
  <si>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</si>
  <si>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</si>
  <si>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</si>
  <si>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</si>
  <si>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</si>
  <si>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</si>
  <si>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</si>
  <si>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</si>
  <si>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</si>
  <si>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</si>
  <si>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</si>
  <si>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</si>
  <si>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</si>
  <si>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</si>
  <si>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</si>
  <si>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</si>
  <si>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</si>
  <si>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</si>
  <si>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</si>
  <si>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</si>
  <si>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</si>
  <si>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</si>
  <si>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</si>
  <si>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</si>
  <si>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</si>
  <si>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</si>
  <si>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</si>
  <si>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</si>
  <si>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</si>
  <si>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</si>
  <si>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</si>
  <si>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</si>
  <si>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</si>
  <si>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</si>
  <si>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</si>
  <si>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</si>
  <si>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</si>
  <si>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</si>
  <si>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</si>
  <si>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</si>
  <si>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</si>
  <si>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</si>
  <si>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</si>
  <si>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</si>
  <si>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</si>
  <si>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</si>
  <si>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</si>
  <si>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</si>
  <si>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</si>
  <si>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</si>
  <si>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</si>
  <si>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</si>
  <si>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</si>
  <si>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</si>
  <si>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</si>
  <si>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</si>
  <si>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</si>
  <si>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</si>
  <si>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</si>
  <si>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</si>
  <si>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</si>
  <si>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</si>
  <si>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</si>
  <si>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</si>
  <si>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</si>
  <si>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</si>
  <si>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</si>
  <si>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</si>
  <si>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</si>
  <si>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</si>
  <si>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</si>
  <si>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</si>
  <si>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</si>
  <si>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</si>
  <si>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</si>
  <si>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</si>
  <si>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</si>
  <si>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</si>
  <si>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</si>
  <si>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</si>
  <si>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</si>
  <si>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</si>
  <si>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</si>
  <si>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</si>
  <si>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</si>
  <si>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</si>
  <si>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</si>
  <si>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</si>
  <si>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</si>
  <si>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</si>
  <si>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</si>
  <si>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</si>
  <si>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</si>
  <si>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</si>
  <si>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</si>
  <si>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</si>
  <si>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</si>
  <si>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</si>
  <si>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</si>
  <si>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</si>
  <si>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</si>
  <si>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</si>
  <si>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</si>
  <si>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</si>
  <si>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</si>
  <si>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</si>
  <si>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</si>
  <si>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</si>
  <si>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</si>
  <si>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</si>
  <si>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</si>
  <si>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</si>
  <si>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</si>
  <si>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</si>
  <si>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</si>
  <si>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</si>
  <si>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</si>
  <si>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</si>
  <si>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</si>
  <si>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</si>
  <si>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</si>
  <si>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</si>
  <si>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</si>
  <si>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</si>
  <si>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</si>
  <si>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</si>
  <si>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</si>
  <si>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</si>
  <si>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</si>
  <si>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</si>
  <si>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</si>
  <si>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</si>
  <si>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</si>
  <si>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</si>
  <si>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</si>
  <si>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</si>
  <si>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</si>
  <si>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</si>
  <si>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</si>
  <si>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</si>
  <si>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</si>
  <si>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</si>
  <si>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</si>
  <si>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</si>
  <si>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</si>
  <si>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</si>
  <si>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</si>
  <si>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</si>
  <si>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</si>
  <si>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</si>
  <si>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</si>
  <si>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</si>
  <si>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</si>
  <si>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</si>
  <si>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</si>
  <si>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</si>
  <si>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</si>
  <si>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</si>
  <si>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</si>
  <si>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</si>
  <si>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</si>
  <si>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</si>
  <si>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</si>
  <si>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</si>
  <si>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</si>
  <si>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</si>
  <si>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</si>
  <si>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</si>
  <si>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</si>
  <si>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</si>
  <si>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</si>
  <si>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</si>
  <si>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</si>
  <si>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</si>
  <si>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</si>
  <si>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</si>
  <si>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</si>
  <si>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</si>
  <si>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</si>
  <si>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</si>
  <si>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</si>
  <si>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</si>
  <si>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</si>
  <si>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</si>
  <si>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</si>
  <si>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</si>
  <si>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</si>
  <si>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</si>
  <si>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</si>
  <si>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</si>
  <si>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</si>
  <si>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</si>
  <si>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</si>
  <si>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</si>
  <si>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</si>
  <si>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</si>
  <si>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</si>
  <si>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</si>
  <si>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</si>
  <si>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</si>
  <si>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</si>
  <si>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</si>
  <si>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</si>
  <si>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</si>
  <si>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</si>
  <si>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</si>
  <si>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</si>
  <si>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</si>
  <si>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</si>
  <si>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</si>
  <si>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</si>
  <si>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</si>
  <si>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</si>
  <si>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</si>
  <si>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</si>
  <si>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</si>
  <si>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</si>
  <si>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</si>
  <si>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</si>
  <si>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</si>
  <si>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</si>
  <si>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</si>
  <si>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</si>
  <si>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</si>
  <si>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</si>
  <si>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</si>
  <si>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</si>
  <si>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</si>
  <si>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</si>
  <si>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</si>
  <si>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</si>
  <si>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</si>
  <si>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</si>
  <si>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</si>
  <si>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</si>
  <si>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</si>
  <si>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</si>
  <si>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</si>
  <si>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</si>
  <si>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</si>
  <si>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</si>
  <si>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</si>
  <si>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</si>
  <si>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</si>
  <si>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</si>
  <si>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</si>
  <si>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</si>
  <si>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</si>
  <si>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</si>
  <si>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</si>
  <si>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</si>
  <si>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</si>
  <si>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</si>
  <si>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</si>
  <si>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</si>
  <si>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</si>
  <si>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</si>
  <si>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</si>
  <si>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</si>
  <si>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</si>
  <si>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</si>
  <si>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</si>
  <si>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</si>
  <si>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</si>
  <si>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</si>
  <si>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</si>
  <si>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</si>
  <si>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</si>
  <si>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</si>
  <si>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</si>
  <si>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</si>
  <si>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</si>
  <si>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</si>
  <si>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</si>
  <si>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</si>
  <si>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</si>
  <si>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</si>
  <si>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</si>
  <si>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</si>
  <si>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</si>
  <si>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</si>
  <si>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</si>
  <si>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</si>
  <si>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</si>
  <si>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</si>
  <si>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</si>
  <si>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</si>
  <si>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</si>
  <si>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</si>
  <si>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</si>
  <si>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</si>
  <si>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</si>
  <si>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</si>
  <si>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</si>
  <si>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</si>
  <si>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</si>
  <si>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</si>
  <si>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</si>
  <si>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</si>
  <si>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</si>
  <si>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</si>
  <si>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</si>
  <si>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</si>
  <si>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</si>
  <si>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</si>
  <si>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</si>
  <si>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</si>
  <si>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</si>
  <si>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</si>
  <si>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</si>
  <si>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</si>
  <si>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</si>
  <si>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</si>
  <si>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</si>
  <si>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</si>
  <si>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</si>
  <si>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</si>
  <si>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</si>
  <si>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</si>
  <si>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</si>
  <si>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</si>
  <si>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</si>
  <si>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</si>
  <si>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</si>
  <si>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</si>
  <si>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</si>
  <si>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</si>
  <si>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</si>
  <si>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</si>
  <si>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</si>
  <si>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</si>
  <si>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</si>
  <si>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</si>
  <si>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</si>
  <si>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</si>
  <si>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</si>
  <si>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</si>
  <si>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</si>
  <si>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</si>
  <si>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</si>
  <si>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</si>
  <si>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</si>
  <si>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</si>
  <si>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</si>
  <si>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</si>
  <si>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</si>
  <si>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</si>
  <si>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</si>
  <si>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</si>
  <si>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</si>
  <si>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</si>
  <si>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</si>
  <si>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</si>
  <si>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</si>
  <si>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</si>
  <si>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</si>
  <si>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</si>
  <si>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</si>
  <si>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</si>
  <si>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</si>
  <si>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</si>
  <si>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</si>
  <si>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</si>
  <si>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</si>
  <si>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</si>
  <si>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</si>
  <si>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</si>
  <si>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</si>
  <si>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</si>
  <si>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</si>
  <si>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</si>
  <si>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</si>
  <si>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</si>
  <si>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</si>
  <si>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</si>
  <si>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</si>
  <si>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</si>
  <si>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</si>
  <si>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</si>
  <si>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</si>
  <si>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</si>
  <si>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</si>
  <si>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</si>
  <si>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</si>
  <si>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</si>
  <si>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</si>
  <si>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</si>
  <si>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</si>
  <si>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</si>
  <si>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</si>
  <si>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</si>
  <si>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</si>
  <si>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</si>
  <si>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</si>
  <si>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</si>
  <si>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</si>
  <si>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</si>
  <si>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</si>
  <si>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</si>
  <si>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</si>
  <si>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</si>
  <si>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</si>
  <si>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</si>
  <si>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</si>
  <si>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</si>
  <si>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</si>
  <si>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</si>
  <si>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</si>
  <si>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</si>
  <si>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</si>
  <si>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</si>
  <si>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</si>
  <si>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</si>
  <si>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</si>
  <si>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</si>
  <si>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</si>
  <si>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</si>
  <si>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</si>
  <si>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</si>
  <si>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</si>
  <si>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</si>
  <si>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</si>
  <si>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</si>
  <si>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</si>
  <si>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</si>
  <si>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</si>
  <si>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</si>
  <si>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</si>
  <si>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</si>
  <si>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</si>
  <si>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</si>
  <si>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</si>
  <si>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</si>
  <si>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</si>
  <si>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</si>
  <si>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</si>
  <si>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</si>
  <si>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</si>
  <si>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</si>
  <si>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</si>
  <si>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</si>
  <si>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</si>
  <si>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</si>
  <si>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</si>
  <si>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</si>
  <si>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</si>
  <si>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</si>
  <si>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</si>
  <si>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</si>
  <si>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</si>
  <si>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</si>
  <si>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</si>
  <si>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</si>
  <si>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</si>
  <si>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</si>
  <si>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</si>
  <si>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</si>
  <si>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</si>
  <si>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</si>
  <si>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</si>
  <si>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</si>
  <si>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</si>
  <si>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</si>
  <si>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</si>
  <si>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</si>
  <si>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</si>
  <si>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</si>
  <si>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</si>
  <si>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</si>
  <si>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</si>
  <si>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</si>
  <si>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</si>
  <si>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</si>
  <si>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</si>
  <si>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</si>
  <si>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</si>
  <si>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</si>
  <si>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</si>
  <si>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</si>
  <si>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</si>
  <si>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</si>
  <si>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</si>
  <si>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</si>
  <si>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</si>
  <si>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</si>
  <si>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</si>
  <si>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</si>
  <si>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</si>
  <si>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</si>
  <si>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</si>
  <si>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</si>
  <si>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</si>
  <si>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</si>
  <si>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</si>
  <si>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</si>
  <si>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</si>
  <si>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</si>
  <si>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</si>
  <si>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</si>
  <si>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</si>
  <si>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</si>
  <si>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</si>
  <si>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</si>
  <si>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</si>
  <si>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</si>
  <si>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</si>
  <si>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</si>
  <si>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</si>
  <si>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</si>
  <si>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</si>
  <si>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</si>
  <si>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</si>
  <si>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</si>
  <si>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</si>
  <si>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</si>
  <si>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</si>
  <si>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</si>
  <si>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</si>
  <si>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</si>
  <si>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</si>
  <si>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</si>
  <si>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</si>
  <si>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</si>
  <si>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</si>
  <si>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</si>
  <si>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</si>
  <si>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</si>
  <si>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</si>
  <si>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</si>
  <si>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</si>
  <si>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</si>
  <si>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</si>
  <si>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</si>
  <si>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</si>
  <si>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</si>
  <si>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</si>
  <si>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</si>
  <si>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</si>
  <si>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</si>
  <si>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</si>
  <si>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</si>
  <si>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</si>
  <si>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</si>
  <si>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</si>
  <si>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</si>
  <si>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</si>
  <si>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</si>
  <si>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</si>
  <si>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</si>
  <si>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</si>
  <si>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</si>
  <si>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</si>
  <si>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</si>
  <si>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</si>
  <si>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</si>
  <si>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</si>
  <si>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</si>
  <si>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</si>
  <si>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</si>
  <si>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</si>
  <si>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</si>
  <si>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</si>
  <si>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</si>
  <si>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</si>
  <si>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</si>
  <si>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</si>
  <si>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</si>
  <si>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</si>
  <si>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</si>
  <si>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</si>
  <si>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</si>
  <si>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</si>
  <si>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</si>
  <si>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</si>
  <si>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</si>
  <si>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</si>
  <si>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</si>
  <si>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</si>
  <si>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</si>
  <si>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</si>
  <si>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</si>
  <si>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</si>
  <si>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</si>
  <si>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</si>
  <si>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</si>
  <si>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</si>
  <si>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</si>
  <si>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</si>
  <si>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</si>
  <si>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</si>
  <si>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</si>
  <si>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</si>
  <si>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</si>
  <si>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</si>
  <si>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</si>
  <si>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</si>
  <si>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</si>
  <si>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</si>
  <si>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</si>
  <si>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</si>
  <si>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</si>
  <si>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</si>
  <si>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</si>
  <si>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</si>
  <si>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</si>
  <si>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</si>
  <si>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</si>
  <si>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</si>
  <si>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</si>
  <si>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</si>
  <si>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</si>
  <si>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</si>
  <si>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</si>
  <si>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</si>
  <si>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</si>
  <si>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</si>
  <si>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</si>
  <si>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</si>
  <si>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</si>
  <si>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</si>
  <si>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</si>
  <si>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</si>
  <si>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</si>
  <si>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</si>
  <si>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</si>
  <si>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</si>
  <si>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</si>
  <si>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</si>
  <si>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</si>
  <si>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</si>
  <si>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</si>
  <si>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</si>
  <si>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</si>
  <si>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</si>
  <si>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</si>
  <si>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</si>
  <si>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</si>
  <si>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</si>
  <si>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</si>
  <si>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</si>
  <si>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</si>
  <si>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</si>
  <si>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</si>
  <si>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</si>
  <si>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</si>
  <si>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</si>
  <si>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</si>
  <si>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</si>
  <si>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</si>
  <si>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</si>
  <si>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</si>
  <si>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</si>
  <si>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</si>
  <si>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</si>
  <si>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</si>
  <si>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</si>
  <si>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</si>
  <si>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</si>
  <si>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</si>
  <si>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</si>
  <si>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</si>
  <si>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</si>
  <si>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</si>
  <si>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</si>
  <si>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</si>
  <si>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</si>
  <si>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</si>
  <si>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</si>
  <si>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</si>
  <si>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</si>
  <si>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</si>
  <si>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</si>
  <si>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</si>
  <si>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</si>
  <si>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</si>
  <si>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</si>
  <si>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</si>
  <si>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</si>
  <si>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</si>
  <si>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</si>
  <si>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</si>
  <si>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</si>
  <si>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</si>
  <si>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</si>
  <si>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</si>
  <si>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</si>
  <si>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</si>
  <si>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</si>
  <si>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</si>
  <si>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</si>
  <si>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</si>
  <si>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</si>
  <si>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</si>
  <si>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</si>
  <si>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</si>
  <si>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</si>
  <si>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</si>
  <si>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</si>
  <si>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</si>
  <si>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</si>
  <si>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</si>
  <si>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</si>
  <si>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</si>
  <si>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</si>
  <si>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</si>
  <si>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</si>
  <si>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</si>
  <si>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</si>
  <si>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</si>
  <si>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</si>
  <si>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</si>
  <si>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</si>
  <si>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</si>
  <si>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</si>
  <si>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</si>
  <si>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</si>
  <si>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</si>
  <si>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</si>
  <si>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</si>
  <si>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</si>
  <si>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</si>
  <si>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</si>
  <si>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</si>
  <si>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</si>
  <si>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</si>
  <si>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</si>
  <si>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</si>
  <si>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</si>
  <si>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</si>
  <si>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</si>
  <si>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</si>
  <si>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</si>
  <si>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</si>
  <si>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</si>
  <si>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</si>
  <si>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</si>
  <si>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</si>
  <si>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</si>
  <si>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</si>
  <si>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</si>
  <si>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</si>
  <si>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</si>
  <si>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</si>
  <si>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</si>
  <si>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</si>
  <si>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</si>
  <si>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</si>
  <si>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</si>
  <si>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</si>
  <si>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</si>
  <si>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</si>
  <si>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</si>
  <si>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</si>
  <si>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</si>
  <si>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</si>
  <si>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</si>
  <si>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</si>
  <si>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</si>
  <si>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</si>
  <si>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</si>
  <si>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</si>
  <si>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</si>
  <si>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</si>
  <si>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</si>
  <si>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</si>
  <si>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</si>
  <si>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</si>
  <si>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</si>
  <si>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</si>
  <si>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</si>
  <si>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</si>
  <si>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</si>
  <si>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</si>
  <si>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</si>
  <si>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</si>
  <si>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</si>
  <si>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</si>
  <si>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</si>
  <si>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</si>
  <si>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</si>
  <si>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</si>
  <si>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</si>
  <si>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</si>
  <si>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</si>
  <si>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</si>
  <si>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</si>
  <si>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</si>
  <si>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</si>
  <si>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</si>
  <si>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</si>
  <si>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</si>
  <si>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</si>
  <si>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</si>
  <si>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</si>
  <si>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</si>
  <si>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</si>
  <si>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</si>
  <si>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</si>
  <si>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</si>
  <si>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</si>
  <si>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</si>
  <si>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</si>
  <si>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</si>
  <si>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</si>
  <si>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</si>
  <si>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</si>
  <si>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</si>
  <si>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</si>
  <si>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</si>
  <si>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</si>
  <si>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</si>
  <si>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</si>
  <si>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</si>
  <si>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</si>
  <si>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</si>
  <si>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</si>
  <si>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</si>
  <si>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</si>
  <si>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</si>
  <si>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</si>
  <si>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</si>
  <si>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</si>
  <si>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</si>
  <si>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</si>
  <si>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</si>
  <si>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</si>
  <si>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</si>
  <si>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</si>
  <si>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</si>
  <si>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</si>
  <si>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</si>
  <si>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</si>
  <si>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</si>
  <si>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</si>
  <si>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</si>
  <si>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</si>
  <si>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</si>
  <si>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</si>
  <si>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</si>
  <si>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</si>
  <si>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</si>
  <si>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</si>
  <si>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</si>
  <si>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</si>
  <si>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</si>
  <si>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</si>
  <si>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</si>
  <si>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</si>
  <si>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</si>
  <si>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</si>
  <si>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</si>
  <si>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</si>
  <si>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</si>
  <si>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</si>
  <si>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</si>
  <si>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</si>
  <si>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</si>
  <si>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</si>
  <si>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</si>
  <si>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</si>
  <si>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</si>
  <si>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</si>
  <si>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</si>
  <si>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</si>
  <si>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</si>
  <si>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</si>
  <si>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</si>
  <si>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</si>
  <si>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</si>
  <si>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</si>
  <si>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</si>
  <si>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</si>
  <si>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</si>
  <si>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</si>
  <si>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</si>
  <si>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</si>
  <si>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</si>
  <si>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</si>
  <si>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</si>
  <si>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</si>
  <si>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</si>
  <si>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</si>
  <si>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</si>
  <si>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</si>
  <si>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</si>
  <si>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</si>
  <si>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</si>
  <si>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</si>
  <si>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</si>
  <si>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</si>
  <si>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</si>
  <si>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</si>
  <si>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</si>
  <si>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</si>
  <si>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</si>
  <si>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</si>
  <si>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</si>
  <si>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</si>
  <si>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</si>
  <si>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</si>
  <si>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</si>
  <si>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</si>
  <si>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</si>
  <si>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</si>
  <si>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</si>
  <si>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</si>
  <si>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</si>
  <si>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</si>
  <si>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</si>
  <si>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</si>
  <si>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</si>
  <si>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</si>
  <si>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</si>
  <si>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</si>
  <si>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</si>
  <si>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</si>
  <si>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</si>
  <si>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</si>
  <si>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</si>
  <si>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</si>
  <si>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</si>
  <si>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</si>
  <si>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</si>
  <si>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</si>
  <si>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</si>
  <si>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</si>
  <si>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</si>
  <si>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</si>
  <si>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</si>
  <si>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</si>
  <si>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</si>
  <si>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</si>
  <si>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</si>
  <si>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</si>
  <si>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</si>
  <si>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</si>
  <si>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</si>
  <si>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</si>
  <si>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</si>
  <si>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</si>
  <si>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</si>
  <si>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</si>
  <si>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</si>
  <si>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</si>
  <si>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</si>
  <si>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</si>
  <si>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</si>
  <si>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</si>
  <si>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</si>
  <si>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</si>
  <si>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</si>
  <si>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</si>
  <si>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</si>
  <si>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</si>
  <si>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</si>
  <si>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</si>
  <si>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</si>
  <si>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</si>
  <si>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</si>
  <si>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</si>
  <si>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</si>
  <si>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</si>
  <si>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</si>
  <si>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</si>
  <si>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</si>
  <si>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</si>
  <si>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</si>
  <si>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</si>
  <si>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</si>
  <si>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</si>
  <si>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</si>
  <si>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</si>
  <si>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</si>
  <si>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</si>
  <si>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</si>
  <si>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</si>
  <si>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</si>
  <si>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</si>
  <si>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</si>
  <si>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</si>
  <si>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</si>
  <si>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</si>
  <si>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</si>
  <si>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</si>
  <si>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</si>
  <si>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</si>
  <si>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</si>
  <si>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</si>
  <si>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</si>
  <si>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</si>
  <si>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</si>
  <si>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</si>
  <si>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</si>
  <si>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</si>
  <si>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</si>
  <si>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</si>
  <si>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</si>
  <si>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</si>
  <si>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</si>
  <si>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</si>
  <si>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</si>
  <si>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</si>
  <si>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</si>
  <si>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</si>
  <si>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</si>
  <si>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</si>
  <si>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</si>
  <si>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</si>
  <si>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</si>
  <si>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</si>
  <si>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</si>
  <si>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</si>
  <si>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</si>
  <si>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</si>
  <si>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</si>
  <si>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</si>
  <si>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</si>
  <si>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</si>
  <si>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</si>
  <si>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</si>
  <si>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</si>
  <si>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</si>
  <si>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</si>
  <si>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</si>
  <si>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</si>
  <si>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</si>
  <si>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</si>
  <si>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</si>
  <si>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</si>
  <si>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</si>
  <si>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</si>
  <si>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</si>
  <si>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</si>
  <si>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</si>
  <si>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</si>
  <si>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</si>
  <si>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</si>
  <si>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</si>
  <si>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</si>
  <si>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</si>
  <si>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</si>
  <si>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</si>
  <si>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</si>
  <si>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</si>
  <si>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</si>
  <si>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</si>
  <si>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</si>
  <si>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</si>
  <si>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</si>
  <si>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</si>
  <si>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</si>
  <si>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</si>
  <si>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</si>
  <si>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</si>
  <si>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</si>
  <si>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</si>
  <si>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</si>
  <si>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</si>
  <si>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</si>
  <si>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</si>
  <si>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</si>
  <si>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</si>
  <si>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</si>
  <si>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</si>
  <si>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</si>
  <si>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</si>
  <si>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</si>
  <si>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</si>
  <si>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</si>
  <si>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</si>
  <si>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</si>
  <si>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</si>
  <si>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</si>
  <si>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</si>
  <si>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</si>
  <si>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</si>
  <si>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</si>
  <si>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</si>
  <si>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</si>
  <si>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</si>
  <si>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</si>
  <si>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</si>
  <si>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</si>
  <si>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</si>
  <si>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</si>
  <si>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</si>
  <si>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</si>
  <si>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</si>
  <si>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</si>
  <si>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</si>
  <si>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</si>
  <si>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</si>
  <si>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</si>
  <si>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</si>
  <si>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</si>
  <si>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</si>
  <si>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</si>
  <si>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</si>
  <si>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</si>
  <si>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</si>
  <si>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</si>
  <si>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</si>
  <si>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</si>
  <si>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</si>
  <si>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</si>
  <si>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</si>
  <si>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</si>
  <si>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</si>
  <si>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</si>
  <si>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</si>
  <si>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</si>
  <si>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</si>
  <si>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</si>
  <si>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</si>
  <si>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</si>
  <si>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</si>
  <si>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</si>
  <si>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</si>
  <si>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</si>
  <si>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</si>
  <si>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</si>
  <si>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</si>
  <si>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</si>
  <si>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</si>
  <si>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</si>
  <si>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</si>
  <si>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</si>
  <si>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</si>
  <si>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</si>
  <si>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</si>
  <si>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</si>
  <si>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</si>
  <si>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</si>
  <si>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</si>
  <si>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</si>
  <si>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</si>
  <si>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</si>
  <si>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</si>
  <si>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</si>
  <si>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</si>
  <si>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</si>
  <si>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</si>
  <si>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</si>
  <si>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</si>
  <si>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</si>
  <si>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</si>
  <si>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</si>
  <si>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</si>
  <si>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</si>
  <si>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</si>
  <si>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</si>
  <si>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</si>
  <si>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</si>
  <si>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</si>
  <si>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</si>
  <si>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</si>
  <si>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</si>
  <si>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</si>
  <si>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</si>
  <si>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</si>
  <si>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</si>
  <si>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</si>
  <si>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</si>
  <si>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</si>
  <si>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</si>
  <si>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</si>
  <si>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</si>
  <si>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</si>
  <si>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</si>
  <si>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</si>
  <si>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</si>
  <si>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</si>
  <si>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</si>
  <si>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</si>
  <si>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</si>
  <si>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</si>
  <si>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</si>
  <si>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</si>
  <si>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</si>
  <si>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</si>
  <si>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</si>
  <si>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</si>
  <si>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</si>
  <si>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</si>
  <si>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</si>
  <si>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</si>
  <si>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</si>
  <si>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</si>
  <si>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</si>
  <si>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</si>
  <si>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</si>
  <si>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</si>
  <si>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</si>
  <si>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</si>
  <si>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</si>
  <si>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</si>
  <si>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</si>
  <si>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</si>
  <si>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</si>
  <si>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</si>
  <si>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</si>
  <si>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</si>
  <si>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</si>
  <si>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</si>
  <si>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</si>
  <si>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</si>
  <si>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</si>
  <si>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</si>
  <si>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</si>
  <si>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</si>
  <si>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</si>
  <si>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</si>
  <si>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</si>
  <si>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</si>
  <si>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</si>
  <si>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</si>
  <si>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</si>
  <si>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</si>
  <si>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</si>
  <si>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</si>
  <si>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</si>
  <si>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</si>
  <si>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</si>
  <si>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</si>
  <si>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</si>
  <si>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</si>
  <si>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</si>
  <si>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</si>
  <si>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</si>
  <si>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</si>
  <si>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</si>
  <si>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</si>
  <si>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</si>
  <si>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</si>
  <si>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</si>
  <si>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</si>
  <si>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</si>
  <si>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</si>
  <si>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</si>
  <si>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</si>
  <si>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</si>
  <si>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</si>
  <si>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</si>
  <si>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</si>
  <si>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</si>
  <si>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</si>
  <si>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</si>
  <si>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</si>
  <si>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</si>
  <si>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</si>
  <si>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</si>
  <si>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</si>
  <si>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</si>
  <si>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</si>
  <si>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</si>
  <si>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</si>
  <si>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</si>
  <si>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</si>
  <si>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</si>
  <si>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</si>
  <si>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</si>
  <si>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</si>
  <si>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</si>
  <si>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</si>
  <si>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</si>
  <si>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</si>
  <si>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</si>
  <si>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</si>
  <si>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</si>
  <si>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</si>
  <si>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</si>
  <si>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</si>
  <si>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</si>
  <si>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</si>
  <si>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</si>
  <si>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</si>
  <si>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</si>
  <si>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</si>
  <si>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</si>
  <si>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</si>
  <si>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</si>
  <si>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</si>
  <si>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</si>
  <si>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</si>
  <si>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</si>
  <si>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</si>
  <si>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</si>
  <si>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</si>
  <si>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</si>
  <si>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</si>
  <si>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</si>
  <si>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</si>
  <si>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</si>
  <si>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</si>
  <si>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</si>
  <si>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</si>
  <si>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</si>
  <si>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</si>
  <si>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</si>
  <si>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</si>
  <si>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</si>
  <si>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</si>
  <si>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</si>
  <si>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</si>
  <si>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</si>
  <si>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</si>
  <si>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</si>
  <si>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</si>
  <si>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</si>
  <si>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</si>
  <si>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</si>
  <si>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</si>
  <si>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</si>
  <si>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</si>
  <si>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</si>
  <si>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</si>
  <si>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</si>
  <si>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</si>
  <si>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</si>
  <si>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</si>
  <si>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</si>
  <si>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</si>
  <si>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</si>
  <si>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</si>
  <si>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</si>
  <si>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</si>
  <si>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</si>
  <si>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</si>
  <si>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</si>
  <si>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</si>
  <si>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</si>
  <si>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</si>
  <si>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</si>
  <si>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</si>
  <si>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</si>
  <si>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</si>
  <si>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</si>
  <si>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</si>
  <si>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</si>
  <si>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</si>
  <si>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</si>
  <si>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</si>
  <si>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</si>
  <si>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</si>
  <si>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</si>
  <si>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</si>
  <si>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</si>
  <si>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</si>
  <si>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</si>
  <si>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</si>
  <si>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</si>
  <si>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</si>
  <si>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</si>
  <si>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</si>
  <si>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</si>
  <si>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</si>
  <si>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</si>
  <si>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</si>
  <si>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</si>
  <si>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</si>
  <si>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</si>
  <si>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</si>
  <si>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</si>
  <si>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</si>
  <si>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</si>
  <si>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</si>
  <si>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</si>
  <si>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</si>
  <si>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</si>
  <si>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</si>
  <si>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</si>
  <si>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</si>
  <si>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</si>
  <si>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</si>
  <si>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</si>
  <si>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</si>
  <si>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</si>
  <si>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</si>
  <si>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</si>
  <si>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</si>
  <si>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</si>
  <si>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</si>
  <si>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</si>
  <si>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</si>
  <si>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</si>
  <si>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</si>
  <si>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</si>
  <si>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</si>
  <si>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</si>
  <si>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</si>
  <si>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</si>
  <si>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</si>
  <si>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</si>
  <si>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</si>
  <si>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</si>
  <si>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</si>
  <si>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</si>
  <si>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</si>
  <si>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</si>
  <si>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</si>
  <si>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</si>
  <si>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</si>
  <si>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</si>
  <si>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</si>
  <si>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</si>
  <si>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</si>
  <si>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</si>
  <si>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</si>
  <si>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</si>
  <si>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</si>
  <si>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</si>
  <si>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</si>
  <si>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</si>
  <si>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</si>
  <si>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</si>
  <si>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</si>
  <si>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</si>
  <si>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</si>
  <si>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</si>
  <si>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</si>
  <si>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</si>
  <si>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</si>
  <si>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</si>
  <si>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</si>
  <si>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</si>
  <si>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</si>
  <si>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</si>
  <si>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</si>
  <si>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</si>
  <si>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</si>
  <si>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</si>
  <si>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</si>
  <si>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</si>
  <si>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</si>
  <si>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</si>
  <si>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</si>
  <si>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</si>
  <si>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</si>
  <si>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</si>
  <si>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</si>
  <si>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</si>
  <si>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</si>
  <si>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</si>
  <si>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</si>
  <si>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</si>
  <si>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</si>
  <si>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</si>
  <si>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</si>
  <si>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</si>
  <si>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</si>
  <si>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</si>
  <si>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</si>
  <si>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</si>
  <si>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</si>
  <si>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</si>
  <si>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</si>
  <si>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</si>
  <si>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</si>
  <si>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</si>
  <si>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</si>
  <si>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</si>
  <si>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</si>
  <si>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</si>
  <si>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</si>
  <si>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</si>
  <si>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</si>
  <si>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</si>
  <si>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</si>
  <si>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</si>
  <si>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</si>
  <si>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</si>
  <si>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</si>
  <si>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</si>
  <si>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</si>
  <si>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</si>
  <si>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</si>
  <si>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</si>
  <si>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</si>
  <si>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</si>
  <si>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</si>
  <si>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</si>
  <si>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</si>
  <si>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</si>
  <si>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</si>
  <si>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</si>
  <si>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</si>
  <si>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</si>
  <si>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</si>
  <si>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</si>
  <si>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</si>
  <si>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</si>
  <si>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</si>
  <si>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</si>
  <si>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</si>
  <si>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</si>
  <si>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</si>
  <si>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</si>
  <si>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</si>
  <si>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</si>
  <si>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</si>
  <si>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</si>
  <si>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</si>
  <si>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</si>
  <si>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</si>
  <si>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</si>
  <si>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</si>
  <si>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</si>
  <si>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</si>
  <si>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</si>
  <si>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</si>
  <si>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</si>
  <si>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</si>
  <si>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</si>
  <si>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</si>
  <si>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</si>
  <si>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</si>
  <si>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</si>
  <si>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</si>
  <si>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</si>
  <si>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</si>
  <si>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</si>
  <si>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</si>
  <si>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</si>
  <si>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</si>
  <si>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</si>
  <si>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</si>
  <si>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</si>
  <si>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</si>
  <si>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</si>
  <si>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</si>
  <si>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</si>
  <si>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</si>
  <si>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</si>
  <si>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</si>
  <si>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</si>
  <si>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</si>
  <si>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</si>
  <si>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</si>
  <si>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</si>
  <si>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</si>
  <si>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</si>
  <si>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</si>
  <si>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</si>
  <si>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</si>
  <si>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</si>
  <si>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</si>
  <si>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</si>
  <si>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</si>
  <si>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</si>
  <si>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</si>
  <si>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</si>
  <si>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</si>
  <si>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</si>
  <si>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</si>
  <si>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</si>
  <si>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</si>
  <si>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</si>
  <si>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</si>
  <si>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</si>
  <si>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</si>
  <si>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</si>
  <si>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</si>
  <si>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</si>
  <si>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</si>
  <si>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</si>
  <si>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</si>
  <si>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</si>
  <si>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</si>
  <si>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</si>
  <si>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</si>
  <si>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</si>
  <si>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</si>
  <si>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</si>
  <si>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</si>
  <si>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</si>
  <si>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</si>
  <si>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</si>
  <si>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</si>
  <si>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</si>
  <si>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</si>
  <si>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</si>
  <si>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</si>
  <si>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</si>
  <si>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</si>
  <si>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</si>
  <si>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</si>
  <si>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</si>
  <si>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</si>
  <si>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</si>
  <si>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</si>
  <si>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</si>
  <si>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</si>
  <si>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</si>
  <si>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</si>
  <si>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</si>
  <si>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</si>
  <si>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</si>
  <si>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</si>
  <si>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</si>
  <si>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</si>
  <si>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</si>
  <si>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</si>
  <si>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</si>
  <si>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</si>
  <si>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</si>
  <si>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</si>
  <si>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</si>
  <si>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</si>
  <si>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</si>
  <si>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</si>
  <si>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</si>
  <si>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</si>
  <si>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</si>
  <si>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</si>
  <si>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</si>
  <si>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</si>
  <si>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</si>
  <si>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</si>
  <si>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</si>
  <si>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</si>
  <si>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</si>
  <si>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</si>
  <si>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</si>
  <si>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</si>
  <si>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</si>
  <si>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</si>
  <si>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</si>
  <si>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</si>
  <si>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</si>
  <si>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</si>
  <si>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</si>
  <si>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</si>
  <si>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</si>
  <si>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</si>
  <si>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</si>
  <si>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</si>
  <si>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</si>
  <si>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</si>
  <si>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</si>
  <si>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</si>
  <si>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</si>
  <si>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</si>
  <si>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</si>
  <si>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</si>
  <si>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</si>
  <si>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</si>
  <si>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</si>
  <si>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</si>
  <si>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</si>
  <si>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</si>
  <si>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</si>
  <si>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</si>
  <si>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</si>
  <si>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</si>
  <si>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</si>
  <si>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</si>
  <si>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</si>
  <si>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</si>
  <si>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</si>
  <si>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</si>
  <si>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</si>
  <si>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</si>
  <si>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</si>
  <si>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</si>
  <si>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</si>
  <si>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</si>
  <si>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</si>
  <si>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</si>
  <si>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</si>
  <si>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</si>
  <si>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</si>
  <si>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</si>
  <si>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</si>
  <si>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</si>
  <si>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</si>
  <si>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</si>
  <si>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</si>
  <si>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</si>
  <si>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</si>
  <si>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</si>
  <si>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</si>
  <si>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</si>
  <si>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</si>
  <si>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</si>
  <si>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</si>
  <si>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</si>
  <si>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</si>
  <si>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</si>
  <si>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</si>
  <si>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</si>
  <si>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</si>
  <si>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</si>
  <si>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</si>
  <si>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</si>
  <si>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</si>
  <si>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</si>
  <si>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</si>
  <si>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</si>
  <si>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</si>
  <si>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</si>
  <si>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</si>
  <si>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</si>
  <si>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</si>
  <si>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</si>
  <si>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</si>
  <si>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</si>
  <si>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</si>
  <si>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</si>
  <si>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</si>
  <si>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</si>
  <si>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</si>
  <si>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</si>
  <si>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</si>
  <si>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</si>
  <si>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</si>
  <si>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</si>
  <si>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</si>
  <si>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</si>
  <si>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</si>
  <si>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</si>
  <si>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</si>
  <si>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</si>
  <si>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</si>
  <si>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</si>
  <si>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</si>
  <si>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</si>
  <si>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</si>
  <si>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</si>
  <si>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</si>
  <si>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</si>
  <si>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</si>
  <si>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</si>
  <si>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</si>
  <si>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</si>
  <si>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</si>
  <si>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</si>
  <si>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</si>
  <si>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</si>
  <si>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</si>
  <si>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</si>
  <si>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</si>
  <si>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</si>
  <si>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</si>
  <si>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</si>
  <si>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</si>
  <si>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</si>
  <si>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</si>
  <si>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</si>
  <si>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</si>
  <si>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</si>
  <si>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</si>
  <si>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</si>
  <si>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</si>
  <si>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</si>
  <si>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</si>
  <si>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</si>
  <si>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</si>
  <si>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</si>
  <si>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</si>
  <si>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</si>
  <si>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</si>
  <si>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</si>
  <si>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</si>
  <si>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</si>
  <si>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</si>
  <si>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</si>
  <si>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</si>
  <si>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</si>
  <si>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</si>
  <si>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</si>
  <si>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</si>
  <si>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</si>
  <si>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</si>
  <si>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</si>
  <si>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</si>
  <si>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</si>
  <si>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</si>
  <si>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</si>
  <si>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</si>
  <si>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</si>
  <si>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</si>
  <si>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</si>
  <si>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</si>
  <si>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</si>
  <si>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</si>
  <si>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</si>
  <si>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</si>
  <si>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</si>
  <si>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</si>
  <si>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</si>
  <si>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</si>
  <si>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</si>
  <si>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</si>
  <si>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</si>
  <si>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</si>
  <si>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</si>
  <si>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</si>
  <si>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</si>
  <si>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</si>
  <si>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</si>
  <si>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</si>
  <si>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</si>
  <si>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</si>
  <si>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</si>
  <si>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</si>
  <si>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</si>
  <si>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</si>
  <si>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</si>
  <si>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</si>
  <si>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</si>
  <si>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</si>
  <si>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</si>
  <si>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</si>
  <si>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</si>
  <si>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</si>
  <si>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</si>
  <si>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</si>
  <si>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</si>
  <si>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</si>
  <si>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</si>
  <si>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</si>
  <si>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</si>
  <si>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</si>
  <si>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</si>
  <si>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</si>
  <si>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</si>
  <si>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</si>
  <si>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</si>
  <si>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</si>
  <si>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</si>
  <si>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</si>
  <si>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</si>
  <si>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</si>
  <si>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</si>
  <si>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</si>
  <si>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</si>
  <si>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</si>
  <si>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</si>
  <si>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</si>
  <si>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</si>
  <si>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</si>
  <si>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</si>
  <si>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</si>
  <si>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</si>
  <si>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</si>
  <si>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</si>
  <si>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</si>
  <si>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</si>
  <si>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</si>
  <si>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</si>
  <si>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</si>
  <si>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</si>
  <si>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</si>
  <si>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</si>
  <si>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</si>
  <si>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</si>
  <si>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</si>
  <si>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</si>
  <si>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</si>
  <si>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</si>
  <si>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</si>
  <si>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</si>
  <si>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</si>
  <si>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</si>
  <si>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</si>
  <si>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</si>
  <si>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</si>
  <si>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</si>
  <si>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</si>
  <si>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</si>
  <si>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</si>
  <si>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</si>
  <si>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</si>
  <si>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</si>
  <si>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</si>
  <si>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</si>
  <si>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</si>
  <si>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</si>
  <si>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</si>
  <si>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</si>
  <si>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</si>
  <si>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</si>
  <si>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</si>
  <si>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</si>
  <si>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</si>
  <si>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</si>
  <si>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</si>
  <si>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</si>
  <si>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</si>
  <si>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</si>
  <si>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</si>
  <si>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</si>
  <si>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</si>
  <si>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</si>
  <si>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</si>
  <si>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</si>
  <si>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</si>
  <si>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</si>
  <si>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</si>
  <si>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</si>
  <si>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</si>
  <si>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</si>
  <si>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</si>
  <si>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</si>
  <si>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</si>
  <si>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</si>
  <si>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</si>
  <si>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</si>
  <si>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</si>
  <si>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</si>
  <si>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</si>
  <si>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</si>
  <si>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</si>
  <si>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</si>
  <si>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</si>
  <si>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</si>
  <si>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</si>
  <si>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</si>
  <si>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</si>
  <si>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</si>
  <si>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</si>
  <si>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</si>
  <si>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</si>
  <si>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</si>
  <si>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</si>
  <si>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</si>
  <si>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</si>
  <si>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</si>
  <si>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</si>
  <si>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</si>
  <si>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</si>
  <si>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</si>
  <si>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</si>
  <si>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</si>
  <si>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</si>
  <si>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</si>
  <si>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</si>
  <si>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</si>
  <si>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</si>
  <si>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</si>
  <si>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</si>
  <si>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</si>
  <si>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</si>
  <si>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</si>
  <si>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</si>
  <si>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</si>
  <si>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</si>
  <si>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</si>
  <si>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</si>
  <si>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</si>
  <si>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</si>
  <si>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</si>
  <si>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</si>
  <si>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</si>
  <si>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</si>
  <si>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</si>
  <si>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</si>
  <si>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</si>
  <si>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</si>
  <si>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</si>
  <si>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</si>
  <si>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</si>
  <si>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</si>
  <si>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</si>
  <si>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</si>
  <si>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</si>
  <si>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</si>
  <si>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</si>
  <si>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</si>
  <si>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</si>
  <si>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</si>
  <si>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</si>
  <si>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</si>
  <si>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</si>
  <si>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</si>
  <si>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</si>
  <si>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</si>
  <si>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</si>
  <si>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</si>
  <si>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</si>
  <si>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</si>
  <si>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</si>
  <si>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</si>
  <si>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</si>
  <si>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</si>
  <si>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</si>
  <si>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</si>
  <si>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</si>
  <si>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</si>
  <si>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</si>
  <si>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</si>
  <si>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</si>
  <si>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</si>
  <si>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</si>
  <si>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</si>
  <si>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</si>
  <si>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</si>
  <si>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</si>
  <si>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</si>
  <si>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</si>
  <si>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</si>
  <si>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</si>
  <si>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</si>
  <si>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</si>
  <si>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</si>
  <si>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</si>
  <si>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</si>
  <si>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</si>
  <si>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</si>
  <si>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</si>
  <si>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</si>
  <si>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</si>
  <si>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</si>
  <si>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</si>
  <si>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</si>
  <si>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</si>
  <si>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</si>
  <si>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</si>
  <si>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</si>
  <si>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</si>
  <si>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</si>
  <si>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</si>
  <si>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</si>
  <si>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</si>
  <si>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</si>
  <si>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</si>
  <si>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</si>
  <si>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</si>
  <si>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</si>
  <si>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</si>
  <si>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</si>
  <si>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</si>
  <si>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</si>
  <si>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</si>
  <si>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</si>
  <si>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</si>
  <si>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</si>
  <si>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</si>
  <si>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</si>
  <si>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</si>
  <si>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</si>
  <si>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</si>
  <si>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</si>
  <si>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</si>
  <si>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</si>
  <si>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</si>
  <si>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</si>
  <si>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</si>
  <si>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</si>
  <si>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</si>
  <si>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</si>
  <si>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</si>
  <si>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</si>
  <si>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</si>
  <si>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</si>
  <si>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</si>
  <si>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</si>
  <si>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</si>
  <si>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</si>
  <si>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</si>
  <si>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</si>
  <si>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</si>
  <si>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</si>
  <si>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</si>
  <si>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</si>
  <si>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</si>
  <si>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</si>
  <si>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</si>
  <si>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</si>
  <si>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</si>
  <si>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</si>
  <si>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</si>
  <si>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</si>
  <si>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</si>
  <si>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</si>
  <si>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</si>
  <si>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</si>
  <si>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</si>
  <si>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</si>
  <si>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</si>
  <si>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</si>
  <si>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</si>
  <si>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</si>
  <si>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</si>
  <si>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</si>
  <si>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</si>
  <si>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</si>
  <si>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</si>
  <si>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</si>
  <si>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</si>
  <si>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</si>
  <si>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</si>
  <si>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</si>
  <si>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</si>
  <si>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</si>
  <si>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</si>
  <si>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</si>
  <si>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</si>
  <si>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</si>
  <si>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</si>
  <si>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</si>
  <si>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</si>
  <si>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</si>
  <si>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</si>
  <si>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</si>
  <si>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</si>
  <si>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</si>
  <si>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</si>
  <si>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</si>
  <si>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</si>
  <si>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</si>
  <si>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</si>
  <si>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</si>
  <si>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</si>
  <si>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</si>
  <si>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</si>
  <si>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</si>
  <si>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</si>
  <si>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</si>
  <si>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</si>
  <si>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</si>
  <si>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</si>
  <si>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</si>
  <si>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</si>
  <si>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</si>
  <si>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</si>
  <si>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</si>
  <si>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</si>
  <si>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</si>
  <si>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</si>
  <si>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</si>
  <si>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</si>
  <si>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</si>
  <si>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</si>
  <si>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</si>
  <si>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</si>
  <si>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</si>
  <si>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</si>
  <si>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</si>
  <si>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</si>
  <si>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</si>
  <si>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</si>
  <si>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</si>
  <si>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</si>
  <si>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</si>
  <si>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</si>
  <si>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</si>
  <si>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</si>
  <si>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</si>
  <si>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</si>
  <si>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</si>
  <si>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</si>
  <si>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</si>
  <si>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</si>
  <si>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</si>
  <si>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</si>
  <si>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</si>
  <si>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</si>
  <si>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</si>
  <si>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</si>
  <si>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</si>
  <si>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</si>
  <si>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</si>
  <si>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</si>
  <si>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</si>
  <si>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</si>
  <si>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</si>
  <si>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</si>
  <si>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</si>
  <si>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</si>
  <si>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</si>
  <si>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</si>
  <si>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</si>
  <si>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</si>
  <si>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</si>
  <si>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</si>
  <si>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</si>
  <si>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</si>
  <si>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</si>
  <si>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</si>
  <si>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</si>
  <si>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</si>
  <si>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</si>
  <si>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</si>
  <si>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</si>
  <si>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</si>
  <si>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</si>
  <si>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</si>
  <si>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</si>
  <si>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</si>
  <si>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</si>
  <si>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</si>
  <si>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</si>
  <si>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</si>
  <si>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</si>
  <si>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</si>
  <si>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</si>
  <si>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</si>
  <si>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</si>
  <si>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</si>
  <si>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</si>
  <si>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</si>
  <si>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</si>
  <si>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</si>
  <si>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</si>
  <si>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</si>
  <si>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</si>
  <si>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</si>
  <si>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</si>
  <si>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</si>
  <si>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</si>
  <si>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</si>
  <si>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</si>
  <si>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</si>
  <si>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</si>
  <si>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</si>
  <si>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</si>
  <si>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</si>
  <si>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</si>
  <si>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</si>
  <si>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</si>
  <si>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</si>
  <si>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</si>
  <si>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</si>
  <si>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</si>
  <si>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</si>
  <si>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</si>
  <si>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</si>
  <si>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</si>
  <si>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</si>
  <si>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</si>
  <si>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</si>
  <si>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</si>
  <si>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</si>
  <si>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</si>
  <si>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</si>
  <si>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</si>
  <si>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</si>
  <si>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</si>
  <si>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</si>
  <si>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</si>
  <si>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</si>
  <si>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</si>
  <si>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</si>
  <si>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</si>
  <si>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</si>
  <si>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</si>
  <si>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</si>
  <si>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</si>
  <si>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</si>
  <si>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</si>
  <si>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</si>
  <si>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</si>
  <si>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</si>
  <si>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</si>
  <si>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</si>
  <si>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</si>
  <si>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</si>
  <si>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</si>
  <si>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</si>
  <si>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</si>
  <si>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</si>
  <si>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</si>
  <si>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</si>
  <si>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</si>
  <si>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</si>
  <si>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</si>
  <si>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</si>
  <si>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</si>
  <si>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</si>
  <si>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</si>
  <si>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</si>
  <si>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</si>
  <si>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</si>
  <si>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</si>
  <si>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</si>
  <si>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</si>
  <si>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</si>
  <si>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</si>
  <si>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</si>
  <si>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</si>
  <si>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</si>
  <si>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</si>
  <si>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</si>
  <si>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</si>
  <si>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</si>
  <si>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</si>
  <si>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</si>
  <si>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</si>
  <si>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</si>
  <si>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</si>
  <si>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</si>
  <si>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</si>
  <si>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</si>
  <si>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</si>
  <si>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</si>
  <si>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</si>
  <si>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</si>
  <si>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</si>
  <si>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</si>
  <si>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</si>
  <si>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</si>
  <si>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</si>
  <si>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</si>
  <si>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</si>
  <si>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</si>
  <si>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</si>
  <si>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</si>
  <si>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</si>
  <si>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</si>
  <si>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</si>
  <si>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</si>
  <si>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</si>
  <si>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</si>
  <si>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</si>
  <si>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</si>
  <si>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</si>
  <si>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</si>
  <si>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</si>
  <si>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</si>
  <si>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</si>
  <si>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</si>
  <si>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</si>
  <si>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</si>
  <si>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</si>
  <si>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</si>
  <si>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</si>
  <si>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</si>
  <si>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</si>
  <si>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</si>
  <si>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</si>
  <si>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</si>
  <si>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</si>
  <si>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</si>
  <si>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</si>
  <si>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</si>
  <si>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</si>
  <si>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</si>
  <si>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</si>
  <si>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</si>
  <si>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</si>
  <si>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</si>
  <si>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</si>
  <si>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</si>
  <si>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</si>
  <si>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</si>
  <si>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</si>
  <si>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</si>
  <si>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</si>
  <si>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</si>
  <si>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</si>
  <si>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</si>
  <si>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</si>
  <si>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</si>
  <si>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</si>
  <si>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</si>
  <si>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</si>
  <si>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</si>
  <si>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</si>
  <si>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</si>
  <si>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</si>
  <si>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</si>
  <si>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</si>
  <si>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</si>
  <si>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</si>
  <si>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</si>
  <si>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</si>
  <si>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</si>
  <si>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</si>
  <si>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</si>
  <si>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</si>
  <si>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</si>
  <si>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</si>
  <si>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</si>
  <si>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</si>
  <si>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</si>
  <si>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</si>
  <si>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</si>
  <si>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</si>
  <si>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</si>
  <si>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</si>
  <si>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</si>
  <si>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</si>
  <si>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</si>
  <si>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</si>
  <si>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</si>
  <si>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</si>
  <si>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</si>
  <si>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</si>
  <si>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</si>
  <si>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</si>
  <si>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</si>
  <si>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</si>
  <si>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</si>
  <si>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</si>
  <si>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</si>
  <si>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</si>
  <si>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</si>
  <si>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</si>
  <si>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</si>
  <si>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</si>
  <si>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</si>
  <si>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</si>
  <si>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</si>
  <si>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</si>
  <si>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</si>
  <si>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</si>
  <si>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</si>
  <si>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</si>
  <si>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</si>
  <si>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</si>
  <si>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</si>
  <si>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</si>
  <si>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</si>
  <si>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</si>
  <si>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</si>
  <si>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</si>
  <si>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</si>
  <si>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</si>
  <si>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</si>
  <si>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</si>
  <si>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</si>
  <si>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</si>
  <si>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</si>
  <si>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</si>
  <si>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</si>
  <si>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</si>
  <si>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</si>
  <si>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</si>
  <si>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</si>
  <si>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</si>
  <si>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</si>
  <si>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</si>
  <si>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</si>
  <si>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</si>
  <si>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</si>
  <si>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</si>
  <si>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</si>
  <si>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</si>
  <si>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</si>
  <si>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</si>
  <si>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</si>
  <si>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</si>
  <si>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</si>
  <si>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</si>
  <si>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</si>
  <si>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</si>
  <si>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</si>
  <si>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</si>
  <si>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</si>
  <si>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</si>
  <si>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</si>
  <si>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</si>
  <si>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</si>
  <si>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</si>
  <si>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</si>
  <si>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</si>
  <si>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</si>
  <si>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</si>
  <si>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</si>
  <si>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</si>
  <si>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</si>
  <si>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</si>
  <si>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</si>
  <si>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</si>
  <si>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</si>
  <si>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</si>
  <si>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</si>
  <si>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</si>
  <si>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</si>
  <si>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</si>
  <si>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</si>
  <si>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</si>
  <si>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</si>
  <si>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</si>
  <si>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</si>
  <si>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</si>
  <si>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</si>
  <si>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</si>
  <si>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</si>
  <si>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</si>
  <si>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</si>
  <si>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</si>
  <si>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</si>
  <si>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</si>
  <si>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</si>
  <si>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</si>
  <si>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</si>
  <si>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</si>
  <si>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</si>
  <si>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</si>
  <si>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</si>
  <si>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</si>
  <si>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</si>
  <si>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</si>
  <si>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</si>
  <si>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</si>
  <si>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</si>
  <si>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</si>
  <si>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</si>
  <si>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</si>
  <si>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</si>
  <si>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</si>
  <si>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</si>
  <si>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</si>
  <si>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</si>
  <si>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</si>
  <si>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</si>
  <si>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</si>
  <si>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</si>
  <si>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</si>
  <si>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</si>
  <si>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</si>
  <si>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</si>
  <si>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</si>
  <si>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</si>
  <si>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</si>
  <si>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</si>
  <si>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</si>
  <si>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</si>
  <si>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</si>
  <si>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</si>
  <si>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</si>
  <si>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</si>
  <si>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</si>
  <si>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</si>
  <si>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</si>
  <si>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</si>
  <si>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</si>
  <si>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</si>
  <si>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</si>
  <si>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</si>
  <si>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</si>
  <si>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</si>
  <si>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</si>
  <si>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</si>
  <si>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</si>
  <si>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</si>
  <si>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</si>
  <si>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</si>
  <si>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</si>
  <si>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</si>
  <si>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</si>
  <si>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</si>
  <si>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</si>
  <si>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</si>
  <si>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</si>
  <si>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</si>
  <si>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</si>
  <si>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</si>
  <si>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</si>
  <si>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</si>
  <si>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</si>
  <si>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</si>
  <si>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</si>
  <si>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</si>
  <si>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</si>
  <si>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</si>
  <si>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</si>
  <si>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</si>
  <si>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</si>
  <si>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</si>
  <si>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</si>
  <si>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</si>
  <si>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</si>
  <si>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</si>
  <si>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</si>
  <si>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</si>
  <si>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</si>
  <si>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</si>
  <si>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</si>
  <si>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</si>
  <si>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</si>
  <si>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</si>
  <si>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</si>
  <si>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</si>
  <si>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</si>
  <si>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</si>
  <si>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</si>
  <si>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</si>
  <si>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</si>
  <si>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</si>
  <si>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</si>
  <si>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</si>
  <si>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</si>
  <si>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</si>
  <si>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</si>
  <si>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</si>
  <si>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</si>
  <si>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</si>
  <si>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</si>
  <si>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</si>
  <si>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</si>
  <si>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</si>
  <si>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</si>
  <si>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</si>
  <si>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</si>
  <si>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</si>
  <si>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</si>
  <si>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</si>
  <si>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</si>
  <si>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</si>
  <si>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</si>
  <si>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</si>
  <si>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</si>
  <si>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</si>
  <si>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</si>
  <si>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</si>
  <si>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</si>
  <si>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</si>
  <si>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</si>
  <si>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</si>
  <si>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</si>
  <si>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</si>
  <si>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</si>
  <si>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</si>
  <si>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</si>
  <si>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</si>
  <si>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</si>
  <si>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</si>
  <si>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</si>
  <si>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</si>
  <si>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</si>
  <si>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</si>
  <si>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</si>
  <si>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</si>
  <si>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</si>
  <si>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</si>
  <si>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</si>
  <si>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</si>
  <si>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</si>
  <si>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</si>
  <si>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</si>
  <si>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</si>
  <si>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</si>
  <si>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</si>
  <si>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</si>
  <si>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</si>
  <si>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</si>
  <si>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</si>
  <si>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</si>
  <si>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</si>
  <si>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</si>
  <si>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</si>
  <si>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</si>
  <si>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</si>
  <si>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</si>
  <si>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</si>
  <si>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</si>
  <si>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</si>
  <si>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</si>
  <si>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</si>
  <si>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</si>
  <si>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</si>
  <si>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</si>
  <si>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</si>
  <si>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</si>
  <si>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</si>
  <si>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</si>
  <si>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</si>
  <si>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</si>
  <si>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</si>
  <si>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</si>
  <si>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</si>
  <si>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</si>
  <si>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</si>
  <si>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</si>
  <si>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</si>
  <si>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</si>
  <si>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</si>
  <si>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</si>
  <si>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</si>
  <si>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</si>
  <si>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</si>
  <si>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</si>
  <si>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</si>
  <si>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</si>
  <si>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</si>
  <si>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</si>
  <si>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</si>
  <si>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</si>
  <si>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</si>
  <si>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</si>
  <si>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</si>
  <si>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</si>
  <si>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</si>
  <si>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</si>
  <si>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</si>
  <si>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</si>
  <si>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</si>
  <si>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</si>
  <si>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</si>
  <si>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</si>
  <si>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</si>
  <si>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</si>
  <si>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</si>
  <si>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</si>
  <si>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</si>
  <si>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</si>
  <si>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</si>
  <si>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</si>
  <si>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</si>
  <si>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</si>
  <si>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</si>
  <si>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</si>
  <si>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</si>
  <si>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</si>
  <si>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</si>
  <si>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</si>
  <si>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</si>
  <si>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</si>
  <si>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</si>
  <si>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</si>
  <si>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</si>
  <si>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</si>
  <si>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</si>
  <si>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</si>
  <si>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</si>
  <si>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</si>
  <si>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</si>
  <si>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</si>
  <si>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</si>
  <si>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</si>
  <si>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</si>
  <si>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</si>
  <si>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</si>
  <si>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</si>
  <si>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</si>
  <si>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</si>
  <si>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</si>
  <si>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</si>
  <si>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</si>
  <si>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</si>
  <si>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</si>
  <si>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</si>
  <si>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</si>
  <si>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</si>
  <si>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</si>
  <si>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</si>
  <si>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</si>
  <si>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</si>
  <si>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</si>
  <si>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</si>
  <si>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</si>
  <si>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</si>
  <si>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</si>
  <si>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</si>
  <si>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</si>
  <si>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</si>
  <si>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</si>
  <si>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</si>
  <si>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</si>
  <si>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</si>
  <si>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</si>
  <si>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</si>
  <si>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</si>
  <si>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</si>
  <si>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</si>
  <si>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</si>
  <si>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</si>
  <si>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</si>
  <si>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</si>
  <si>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</si>
  <si>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</si>
  <si>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</si>
  <si>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</si>
  <si>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</si>
  <si>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</si>
  <si>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</si>
  <si>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</si>
  <si>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</si>
  <si>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</si>
  <si>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</si>
  <si>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</si>
  <si>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</si>
  <si>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</si>
  <si>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</si>
  <si>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</si>
  <si>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</si>
  <si>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</si>
  <si>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</si>
  <si>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</si>
  <si>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</si>
  <si>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</si>
  <si>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</si>
  <si>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</si>
  <si>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</si>
  <si>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</si>
  <si>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</si>
  <si>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</si>
  <si>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</si>
  <si>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</si>
  <si>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</si>
  <si>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</si>
  <si>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</si>
  <si>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</si>
  <si>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</si>
  <si>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</si>
  <si>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</si>
  <si>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</si>
  <si>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</si>
  <si>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</si>
  <si>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</si>
  <si>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</si>
  <si>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</si>
  <si>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</si>
  <si>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</si>
  <si>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</si>
  <si>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</si>
  <si>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</si>
  <si>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</si>
  <si>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</si>
  <si>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</si>
  <si>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</si>
  <si>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</si>
  <si>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</si>
  <si>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</si>
  <si>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</si>
  <si>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</si>
  <si>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</si>
  <si>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</si>
  <si>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</si>
  <si>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</si>
  <si>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</si>
  <si>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</si>
  <si>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</si>
  <si>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</si>
  <si>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</si>
  <si>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</si>
  <si>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</si>
  <si>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</si>
  <si>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</si>
  <si>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</si>
  <si>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</si>
  <si>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</si>
  <si>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</si>
  <si>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</si>
  <si>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</si>
  <si>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</si>
  <si>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</si>
  <si>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</si>
  <si>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</si>
  <si>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</si>
  <si>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</si>
  <si>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</si>
  <si>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</si>
  <si>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</si>
  <si>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</si>
  <si>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</si>
  <si>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</si>
  <si>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</si>
  <si>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</si>
  <si>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</si>
  <si>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</si>
  <si>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</si>
  <si>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</si>
  <si>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</si>
  <si>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</si>
  <si>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</si>
  <si>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</si>
  <si>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</si>
  <si>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</si>
  <si>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</si>
  <si>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</si>
  <si>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</si>
  <si>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</si>
  <si>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</si>
  <si>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</si>
  <si>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</si>
  <si>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</si>
  <si>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</si>
  <si>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</si>
  <si>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</si>
  <si>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</si>
  <si>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</si>
  <si>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</si>
  <si>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</si>
  <si>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</si>
  <si>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</si>
  <si>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</si>
  <si>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</si>
  <si>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</si>
  <si>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</si>
  <si>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</si>
  <si>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</si>
  <si>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</si>
  <si>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</si>
  <si>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</si>
  <si>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</si>
  <si>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</si>
  <si>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</si>
  <si>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</si>
  <si>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</si>
  <si>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</si>
  <si>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</si>
  <si>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</si>
  <si>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</si>
  <si>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</si>
  <si>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</si>
  <si>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</si>
  <si>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</si>
  <si>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</si>
  <si>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</si>
  <si>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</si>
  <si>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</si>
  <si>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</si>
  <si>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</si>
  <si>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</si>
  <si>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</si>
  <si>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</si>
  <si>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</si>
  <si>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</si>
  <si>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</si>
  <si>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</si>
  <si>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</si>
  <si>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</si>
  <si>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</si>
  <si>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</si>
  <si>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</si>
  <si>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</si>
  <si>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</si>
  <si>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</si>
  <si>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</si>
  <si>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</si>
  <si>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</si>
  <si>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</si>
  <si>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</si>
  <si>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</si>
  <si>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</si>
  <si>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</si>
  <si>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</si>
  <si>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</si>
  <si>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</si>
  <si>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</si>
  <si>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</si>
  <si>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</si>
  <si>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</si>
  <si>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</si>
  <si>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</si>
  <si>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</si>
  <si>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</si>
  <si>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</si>
  <si>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</si>
  <si>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</si>
  <si>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</si>
  <si>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</si>
  <si>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</si>
  <si>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</si>
  <si>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</si>
  <si>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</si>
  <si>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</si>
  <si>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</si>
  <si>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</si>
  <si>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</si>
  <si>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</si>
  <si>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</si>
  <si>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</si>
  <si>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</si>
  <si>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</si>
  <si>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</si>
  <si>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</si>
  <si>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</si>
  <si>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</si>
  <si>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</si>
  <si>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</si>
  <si>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</si>
  <si>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</si>
  <si>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</si>
  <si>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</si>
  <si>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</si>
  <si>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</si>
  <si>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</si>
  <si>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</si>
  <si>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</si>
  <si>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</si>
  <si>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</si>
  <si>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</si>
  <si>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</si>
  <si>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</si>
  <si>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</si>
  <si>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</si>
  <si>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</si>
  <si>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</si>
  <si>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</si>
  <si>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</si>
  <si>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</si>
  <si>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</si>
  <si>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</si>
  <si>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</si>
  <si>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</si>
  <si>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</si>
  <si>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</si>
  <si>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</si>
  <si>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</si>
  <si>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</si>
  <si>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</si>
  <si>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</si>
  <si>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</si>
  <si>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</si>
  <si>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</si>
  <si>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</si>
  <si>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</si>
  <si>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</si>
  <si>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</si>
  <si>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</si>
  <si>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</si>
  <si>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</si>
  <si>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</si>
  <si>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</si>
  <si>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</si>
  <si>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</si>
  <si>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</si>
  <si>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</si>
  <si>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</si>
  <si>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</si>
  <si>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</si>
  <si>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</si>
  <si>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</si>
  <si>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</si>
  <si>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</si>
  <si>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</si>
  <si>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</si>
  <si>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</si>
  <si>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</si>
  <si>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</si>
  <si>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</si>
  <si>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</si>
  <si>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</si>
  <si>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</si>
  <si>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</si>
  <si>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</si>
  <si>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</si>
  <si>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</si>
  <si>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</si>
  <si>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</si>
  <si>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</si>
  <si>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</si>
  <si>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</si>
  <si>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</si>
  <si>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</si>
  <si>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</si>
  <si>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</si>
  <si>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</si>
  <si>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</si>
  <si>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</si>
  <si>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</si>
  <si>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</si>
  <si>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</si>
  <si>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</si>
  <si>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</si>
  <si>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</si>
  <si>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</si>
  <si>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</si>
  <si>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</si>
  <si>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</si>
  <si>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</si>
  <si>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</si>
  <si>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</si>
  <si>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</si>
  <si>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</si>
  <si>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</si>
  <si>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</si>
  <si>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</si>
  <si>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</si>
  <si>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</si>
  <si>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</si>
  <si>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</si>
  <si>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</si>
  <si>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</si>
  <si>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</si>
  <si>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</si>
  <si>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</si>
  <si>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</si>
  <si>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</si>
  <si>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</si>
  <si>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</si>
  <si>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</si>
  <si>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</si>
  <si>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</si>
  <si>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</si>
  <si>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</si>
  <si>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</si>
  <si>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</si>
  <si>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</si>
  <si>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</si>
  <si>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</si>
  <si>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</si>
  <si>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</si>
  <si>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</si>
  <si>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</si>
  <si>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</si>
  <si>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</si>
  <si>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</si>
  <si>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</si>
  <si>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</si>
  <si>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</si>
  <si>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</si>
  <si>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</si>
  <si>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</si>
  <si>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</si>
  <si>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</si>
  <si>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</si>
  <si>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</si>
  <si>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</si>
  <si>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</si>
  <si>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</si>
  <si>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</si>
  <si>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</si>
  <si>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</si>
  <si>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</si>
  <si>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</si>
  <si>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</si>
  <si>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</si>
  <si>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</si>
  <si>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</si>
  <si>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</si>
  <si>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</si>
  <si>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</si>
  <si>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</si>
  <si>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</si>
  <si>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</si>
  <si>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</si>
  <si>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</si>
  <si>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</si>
  <si>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</si>
  <si>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</si>
  <si>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</si>
  <si>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</si>
  <si>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</si>
  <si>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</si>
  <si>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</si>
  <si>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</si>
  <si>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</si>
  <si>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</si>
  <si>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</si>
  <si>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</si>
  <si>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</si>
  <si>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</si>
  <si>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</si>
  <si>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</si>
  <si>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</si>
  <si>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</si>
  <si>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</si>
  <si>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</si>
  <si>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</si>
  <si>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</si>
  <si>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</si>
  <si>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</si>
  <si>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</si>
  <si>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</si>
  <si>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</si>
  <si>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</si>
  <si>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</si>
  <si>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</si>
  <si>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</si>
  <si>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</si>
  <si>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</si>
  <si>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</si>
  <si>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</si>
  <si>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</si>
  <si>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</si>
  <si>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</si>
  <si>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</si>
  <si>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</si>
  <si>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</si>
  <si>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</si>
  <si>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</si>
  <si>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</si>
  <si>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</si>
  <si>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</si>
  <si>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</si>
  <si>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</si>
  <si>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</si>
  <si>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</si>
  <si>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</si>
  <si>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</si>
  <si>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</si>
  <si>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</si>
  <si>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</si>
  <si>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</si>
  <si>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</si>
  <si>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</si>
  <si>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</si>
  <si>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</si>
  <si>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</si>
  <si>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</si>
  <si>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</si>
  <si>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</si>
  <si>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</si>
  <si>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</si>
  <si>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</si>
  <si>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</si>
  <si>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</si>
  <si>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</si>
  <si>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</si>
  <si>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</si>
  <si>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</si>
  <si>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</si>
  <si>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</si>
  <si>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</si>
  <si>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</si>
  <si>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</si>
  <si>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</si>
  <si>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</si>
  <si>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</si>
  <si>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</si>
  <si>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</si>
  <si>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</si>
  <si>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</si>
  <si>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</si>
  <si>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</si>
  <si>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</si>
  <si>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</si>
  <si>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</si>
  <si>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</si>
  <si>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</si>
  <si>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</si>
  <si>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</si>
  <si>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</si>
  <si>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</si>
  <si>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</si>
  <si>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</si>
  <si>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</si>
  <si>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</si>
  <si>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</si>
  <si>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</si>
  <si>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</si>
  <si>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</si>
  <si>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</si>
  <si>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</si>
  <si>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</si>
  <si>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</si>
  <si>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</si>
  <si>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</si>
  <si>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</si>
  <si>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</si>
  <si>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</si>
  <si>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</si>
  <si>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</si>
  <si>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</si>
  <si>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</si>
  <si>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</si>
  <si>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</si>
  <si>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</si>
  <si>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</si>
  <si>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</si>
  <si>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</si>
  <si>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</si>
  <si>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</si>
  <si>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</si>
  <si>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</si>
  <si>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</si>
  <si>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</si>
  <si>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</si>
  <si>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</si>
  <si>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</si>
  <si>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</si>
  <si>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</si>
  <si>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</si>
  <si>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</si>
  <si>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</si>
  <si>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</si>
  <si>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</si>
  <si>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</si>
  <si>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</si>
  <si>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</si>
  <si>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</si>
  <si>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</si>
  <si>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</si>
  <si>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</si>
  <si>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</si>
  <si>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</si>
  <si>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</si>
  <si>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</si>
  <si>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</si>
  <si>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</si>
  <si>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</si>
  <si>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</si>
  <si>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</si>
  <si>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</si>
  <si>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</si>
  <si>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</si>
  <si>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</si>
  <si>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</si>
  <si>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</si>
  <si>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</si>
  <si>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</si>
  <si>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</si>
  <si>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</si>
  <si>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</si>
  <si>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</si>
  <si>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</si>
  <si>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</si>
  <si>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</si>
  <si>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</si>
  <si>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</si>
  <si>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</si>
  <si>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</si>
  <si>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</si>
  <si>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</si>
  <si>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</si>
  <si>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</si>
  <si>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</si>
  <si>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</si>
  <si>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</si>
  <si>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</si>
  <si>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</si>
  <si>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</si>
  <si>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</si>
  <si>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</si>
  <si>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</si>
  <si>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</si>
  <si>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</si>
  <si>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</si>
  <si>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</si>
  <si>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</si>
  <si>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</si>
  <si>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</si>
  <si>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</si>
  <si>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</si>
  <si>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</si>
  <si>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</si>
  <si>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</si>
  <si>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</si>
  <si>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</si>
  <si>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</si>
  <si>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</si>
  <si>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</si>
  <si>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</si>
  <si>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</si>
  <si>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</si>
  <si>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</si>
  <si>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</si>
  <si>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</si>
  <si>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</si>
  <si>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</si>
  <si>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</si>
  <si>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</si>
  <si>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</si>
  <si>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</si>
  <si>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</si>
  <si>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</si>
  <si>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</si>
  <si>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</si>
  <si>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</si>
  <si>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</si>
  <si>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</si>
  <si>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</si>
  <si>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</si>
  <si>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</si>
  <si>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</si>
  <si>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</si>
  <si>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</si>
  <si>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</si>
  <si>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</si>
  <si>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</si>
  <si>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</si>
  <si>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</si>
  <si>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</si>
  <si>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</si>
  <si>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</si>
  <si>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</si>
  <si>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</si>
  <si>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</si>
  <si>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</si>
  <si>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</si>
  <si>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</si>
  <si>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</si>
  <si>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</si>
  <si>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</si>
  <si>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</si>
  <si>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</si>
  <si>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</si>
  <si>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</si>
  <si>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</si>
  <si>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</si>
  <si>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</si>
  <si>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</si>
  <si>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</si>
  <si>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</si>
  <si>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</si>
  <si>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</si>
  <si>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</si>
  <si>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</si>
  <si>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</si>
  <si>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</si>
  <si>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</si>
  <si>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</si>
  <si>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</si>
  <si>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</si>
  <si>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</si>
  <si>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</si>
  <si>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</si>
  <si>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</si>
  <si>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</si>
  <si>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</si>
  <si>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</si>
  <si>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</si>
  <si>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</si>
  <si>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</si>
  <si>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</si>
  <si>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</si>
  <si>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</si>
  <si>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</si>
  <si>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</si>
  <si>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</si>
  <si>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</si>
  <si>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</si>
  <si>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</si>
  <si>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</si>
  <si>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</si>
  <si>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</si>
  <si>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</si>
  <si>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</si>
  <si>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</si>
  <si>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</si>
  <si>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</si>
  <si>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</si>
  <si>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</si>
  <si>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</si>
  <si>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</si>
  <si>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</si>
  <si>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</si>
  <si>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</si>
  <si>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</si>
  <si>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</si>
  <si>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</si>
  <si>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</si>
  <si>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</si>
  <si>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</si>
  <si>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</si>
  <si>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</si>
  <si>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</si>
  <si>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</si>
  <si>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</si>
  <si>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</si>
  <si>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</si>
  <si>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</si>
  <si>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</si>
  <si>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</si>
  <si>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</si>
  <si>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</si>
  <si>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</si>
  <si>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</si>
  <si>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</si>
  <si>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</si>
  <si>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</si>
  <si>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</si>
  <si>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</si>
  <si>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</si>
  <si>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</si>
  <si>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</si>
  <si>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</si>
  <si>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</si>
  <si>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</si>
  <si>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</si>
  <si>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</si>
  <si>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</si>
  <si>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</si>
  <si>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</si>
  <si>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</si>
  <si>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</si>
  <si>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</si>
  <si>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</si>
  <si>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</si>
  <si>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</si>
  <si>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</si>
  <si>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</si>
  <si>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</si>
  <si>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</si>
  <si>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</si>
  <si>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</si>
  <si>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</si>
  <si>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</si>
  <si>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</si>
  <si>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</si>
  <si>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</si>
  <si>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</si>
  <si>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</si>
  <si>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</si>
  <si>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</si>
  <si>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</si>
  <si>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</si>
  <si>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</si>
  <si>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</si>
  <si>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</si>
  <si>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</si>
  <si>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</si>
  <si>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</si>
  <si>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</si>
  <si>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</si>
  <si>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</si>
  <si>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</si>
  <si>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</si>
  <si>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</si>
  <si>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</si>
  <si>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</si>
  <si>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</si>
  <si>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</si>
  <si>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</si>
  <si>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</si>
  <si>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</si>
  <si>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</si>
  <si>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</si>
  <si>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</si>
  <si>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</si>
  <si>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</si>
  <si>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</si>
  <si>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</si>
  <si>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</si>
  <si>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</si>
  <si>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</si>
  <si>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</si>
  <si>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</si>
  <si>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</si>
  <si>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</si>
  <si>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</si>
  <si>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</si>
  <si>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</si>
  <si>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</si>
  <si>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</si>
  <si>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</si>
  <si>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</si>
  <si>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</si>
  <si>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</si>
  <si>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</si>
  <si>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</si>
  <si>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</si>
  <si>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</si>
  <si>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</si>
  <si>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</si>
  <si>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</si>
  <si>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</si>
  <si>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</si>
  <si>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</si>
  <si>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</si>
  <si>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</si>
  <si>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</si>
  <si>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</si>
  <si>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</si>
  <si>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</si>
  <si>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</si>
  <si>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</si>
  <si>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</si>
  <si>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</si>
  <si>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</si>
  <si>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</si>
  <si>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</si>
  <si>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</si>
  <si>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</si>
  <si>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</si>
  <si>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</si>
  <si>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</si>
  <si>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</si>
  <si>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</si>
  <si>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</si>
  <si>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</si>
  <si>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</si>
  <si>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</si>
  <si>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</si>
  <si>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</si>
  <si>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</si>
  <si>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</si>
  <si>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</si>
  <si>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</si>
  <si>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</si>
  <si>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</si>
  <si>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</si>
  <si>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</si>
  <si>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</si>
  <si>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</si>
  <si>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</si>
  <si>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</si>
  <si>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</si>
  <si>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</si>
  <si>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</si>
  <si>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</si>
  <si>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</si>
  <si>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</si>
  <si>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</si>
  <si>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</si>
  <si>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</si>
  <si>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</si>
  <si>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</si>
  <si>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</si>
  <si>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</si>
  <si>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</si>
  <si>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</si>
  <si>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</si>
  <si>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</si>
  <si>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</si>
  <si>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</si>
  <si>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</si>
  <si>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</si>
  <si>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</si>
  <si>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</si>
  <si>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</si>
  <si>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</si>
  <si>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</si>
  <si>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</si>
  <si>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</si>
  <si>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</si>
  <si>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</si>
  <si>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</si>
  <si>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</si>
  <si>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</si>
  <si>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</si>
  <si>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</si>
  <si>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</si>
  <si>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</si>
  <si>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</si>
  <si>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</si>
  <si>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</si>
  <si>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</si>
  <si>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</si>
  <si>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</si>
  <si>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</si>
  <si>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</si>
  <si>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</si>
  <si>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</si>
  <si>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</si>
  <si>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</si>
  <si>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</si>
  <si>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</si>
  <si>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</si>
  <si>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</si>
  <si>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</si>
  <si>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</si>
  <si>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</si>
  <si>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</si>
  <si>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</si>
  <si>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</si>
  <si>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</si>
  <si>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</si>
  <si>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</si>
  <si>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</si>
  <si>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</si>
  <si>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</si>
  <si>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</si>
  <si>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</si>
  <si>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</si>
  <si>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</si>
  <si>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</si>
  <si>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</si>
  <si>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</si>
  <si>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</si>
  <si>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</si>
  <si>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</si>
  <si>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</si>
  <si>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</si>
  <si>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</si>
  <si>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</si>
  <si>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</si>
  <si>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</si>
  <si>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</si>
  <si>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</si>
  <si>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</si>
  <si>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</si>
  <si>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</si>
  <si>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</si>
  <si>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</si>
  <si>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</si>
  <si>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</si>
  <si>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</si>
  <si>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</si>
  <si>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</si>
  <si>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</si>
  <si>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</si>
  <si>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</si>
  <si>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</si>
  <si>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</si>
  <si>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</si>
  <si>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</si>
  <si>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</si>
  <si>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</si>
  <si>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</si>
  <si>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</si>
  <si>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</si>
  <si>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</si>
  <si>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</si>
  <si>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</si>
  <si>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</si>
  <si>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</si>
  <si>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</si>
  <si>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</si>
  <si>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</si>
  <si>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</si>
  <si>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</si>
  <si>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</si>
  <si>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</si>
  <si>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</si>
  <si>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</si>
  <si>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</si>
  <si>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</si>
  <si>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</si>
  <si>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</si>
  <si>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</si>
  <si>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</si>
  <si>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</si>
  <si>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</si>
  <si>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</si>
  <si>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</si>
  <si>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</si>
  <si>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</si>
  <si>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</si>
  <si>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</si>
  <si>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</si>
  <si>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</si>
  <si>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</si>
  <si>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</si>
  <si>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</si>
  <si>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</si>
  <si>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</si>
  <si>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</si>
  <si>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</si>
  <si>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</si>
  <si>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</si>
  <si>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</si>
  <si>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</si>
  <si>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</si>
  <si>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</si>
  <si>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</si>
  <si>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</si>
  <si>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</si>
  <si>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</si>
  <si>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</si>
  <si>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</si>
  <si>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</si>
  <si>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</si>
  <si>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</si>
  <si>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</si>
  <si>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</si>
  <si>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</si>
  <si>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</si>
  <si>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</si>
  <si>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</si>
  <si>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</si>
  <si>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</si>
  <si>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</si>
  <si>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</si>
  <si>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</si>
  <si>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</si>
  <si>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</si>
  <si>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</si>
  <si>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</si>
  <si>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</si>
  <si>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</si>
  <si>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</si>
  <si>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</si>
  <si>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</si>
  <si>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</si>
  <si>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</si>
  <si>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</si>
  <si>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</si>
  <si>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</si>
  <si>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</si>
  <si>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</si>
  <si>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</si>
  <si>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</si>
  <si>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</si>
  <si>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</si>
  <si>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</si>
  <si>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</si>
  <si>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</si>
  <si>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</si>
  <si>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</si>
  <si>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</si>
  <si>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</si>
  <si>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</si>
  <si>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</si>
  <si>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</si>
  <si>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</si>
  <si>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</si>
  <si>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</si>
  <si>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</si>
  <si>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</si>
  <si>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</si>
  <si>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</si>
  <si>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</si>
  <si>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</si>
  <si>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</si>
  <si>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</si>
  <si>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</si>
  <si>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</si>
  <si>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</si>
  <si>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</si>
  <si>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</si>
  <si>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</si>
  <si>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</si>
  <si>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</si>
  <si>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</si>
  <si>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</si>
  <si>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</si>
  <si>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</si>
  <si>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</si>
  <si>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</si>
  <si>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</si>
  <si>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</si>
  <si>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</si>
  <si>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</si>
  <si>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</si>
  <si>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</si>
  <si>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</si>
  <si>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</si>
  <si>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</si>
  <si>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</si>
  <si>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</si>
  <si>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</si>
  <si>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</si>
  <si>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</si>
  <si>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</si>
  <si>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</si>
  <si>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</si>
  <si>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</si>
  <si>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</si>
  <si>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</si>
  <si>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</si>
  <si>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</si>
  <si>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</si>
  <si>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</si>
  <si>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</si>
  <si>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</si>
  <si>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</si>
  <si>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</si>
  <si>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</si>
  <si>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</si>
  <si>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</si>
  <si>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</si>
  <si>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</si>
  <si>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</si>
  <si>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</si>
  <si>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</si>
  <si>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</si>
  <si>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</si>
  <si>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</si>
  <si>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</si>
  <si>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</si>
  <si>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</si>
  <si>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</si>
  <si>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</si>
  <si>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</si>
  <si>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</si>
  <si>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</si>
  <si>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</si>
  <si>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</si>
  <si>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</si>
  <si>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</si>
  <si>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</si>
  <si>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</si>
  <si>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</si>
  <si>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</si>
  <si>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</si>
  <si>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</si>
  <si>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</si>
  <si>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</si>
  <si>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</si>
  <si>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</si>
  <si>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</si>
  <si>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</si>
  <si>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</si>
  <si>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</si>
  <si>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</si>
  <si>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</si>
  <si>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</si>
  <si>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</si>
  <si>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</si>
  <si>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</si>
  <si>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</si>
  <si>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</si>
  <si>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</si>
  <si>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</si>
  <si>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</si>
  <si>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</si>
  <si>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</si>
  <si>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</si>
  <si>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</si>
  <si>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</si>
  <si>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</si>
  <si>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</si>
  <si>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</si>
  <si>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</si>
  <si>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</si>
  <si>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</si>
  <si>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</si>
  <si>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</si>
  <si>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</si>
  <si>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</si>
  <si>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</si>
  <si>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</si>
  <si>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</si>
  <si>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</si>
  <si>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</si>
  <si>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</si>
  <si>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</si>
  <si>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</si>
  <si>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</si>
  <si>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</si>
  <si>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</si>
  <si>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</si>
  <si>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</si>
  <si>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</si>
  <si>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</si>
  <si>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</si>
  <si>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</si>
  <si>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</si>
  <si>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</si>
  <si>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</si>
  <si>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</si>
  <si>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</si>
  <si>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</si>
  <si>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</si>
  <si>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</si>
  <si>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</si>
  <si>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</si>
  <si>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</si>
  <si>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</si>
  <si>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</si>
  <si>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</si>
  <si>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</si>
  <si>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</si>
  <si>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</si>
  <si>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</si>
  <si>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</si>
  <si>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</si>
  <si>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</si>
  <si>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</si>
  <si>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</si>
  <si>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</si>
  <si>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</si>
  <si>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</si>
  <si>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</si>
  <si>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</si>
  <si>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</si>
  <si>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</si>
  <si>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</si>
  <si>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</si>
  <si>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</si>
  <si>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</si>
  <si>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</si>
  <si>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</si>
  <si>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</si>
  <si>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</si>
  <si>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</si>
  <si>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</si>
  <si>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</si>
  <si>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</si>
  <si>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</si>
  <si>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</si>
  <si>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</si>
  <si>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</si>
  <si>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</si>
  <si>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</si>
  <si>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</si>
  <si>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</si>
  <si>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</si>
  <si>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</si>
  <si>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</si>
  <si>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</si>
  <si>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</si>
  <si>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</si>
  <si>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</si>
  <si>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</si>
  <si>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</si>
  <si>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</si>
  <si>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</si>
  <si>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</si>
  <si>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</si>
  <si>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</si>
  <si>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</si>
  <si>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</si>
  <si>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</si>
  <si>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</si>
  <si>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</si>
  <si>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</si>
  <si>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</si>
  <si>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</si>
  <si>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</si>
  <si>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</si>
  <si>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</si>
  <si>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</si>
  <si>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</si>
  <si>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</si>
  <si>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</si>
  <si>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</si>
  <si>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</si>
  <si>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</si>
  <si>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</si>
  <si>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</si>
  <si>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</si>
  <si>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</si>
  <si>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</si>
  <si>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</si>
  <si>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</si>
  <si>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</si>
  <si>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</si>
  <si>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</si>
  <si>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</si>
  <si>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</si>
  <si>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</si>
  <si>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</si>
  <si>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</si>
  <si>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</si>
  <si>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</si>
  <si>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</si>
  <si>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</si>
  <si>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</si>
  <si>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</si>
  <si>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</si>
  <si>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</si>
  <si>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</si>
  <si>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</si>
  <si>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</si>
  <si>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</si>
  <si>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</si>
  <si>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</si>
  <si>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</si>
  <si>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</si>
  <si>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</si>
  <si>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</si>
  <si>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</si>
  <si>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</si>
  <si>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</si>
  <si>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</si>
  <si>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</si>
  <si>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</si>
  <si>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</si>
  <si>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</si>
  <si>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</si>
  <si>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</si>
  <si>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</si>
  <si>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</si>
  <si>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</si>
  <si>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</si>
  <si>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</si>
  <si>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</si>
  <si>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</si>
  <si>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</si>
  <si>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</si>
  <si>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</si>
  <si>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</si>
  <si>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</si>
  <si>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</si>
  <si>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</si>
  <si>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</si>
  <si>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</si>
  <si>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</si>
  <si>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</si>
  <si>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</si>
  <si>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</si>
  <si>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</si>
  <si>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</si>
  <si>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</si>
  <si>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</si>
  <si>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</si>
  <si>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</si>
  <si>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</si>
  <si>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</si>
  <si>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</si>
  <si>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</si>
  <si>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</si>
  <si>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</si>
  <si>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</si>
  <si>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</si>
  <si>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</si>
  <si>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</si>
  <si>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</si>
  <si>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</si>
  <si>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</si>
  <si>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</si>
  <si>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</si>
  <si>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</si>
  <si>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</si>
  <si>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</si>
  <si>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</si>
  <si>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</si>
  <si>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</si>
  <si>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</si>
  <si>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</si>
  <si>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</si>
  <si>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</si>
  <si>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</si>
  <si>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</si>
  <si>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</si>
  <si>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</si>
  <si>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</si>
  <si>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</si>
  <si>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</si>
  <si>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</si>
  <si>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</si>
  <si>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</si>
  <si>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</si>
  <si>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</si>
  <si>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</si>
  <si>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</si>
  <si>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</si>
  <si>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</si>
  <si>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</si>
  <si>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</si>
  <si>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</si>
  <si>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</si>
  <si>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</si>
  <si>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</si>
  <si>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</si>
  <si>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</si>
  <si>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</si>
  <si>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</si>
  <si>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</si>
  <si>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</si>
  <si>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</si>
  <si>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</si>
  <si>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</si>
  <si>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</si>
  <si>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</si>
  <si>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</si>
  <si>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</si>
  <si>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</si>
  <si>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</si>
  <si>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</si>
  <si>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</si>
  <si>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</si>
  <si>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</si>
  <si>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</si>
  <si>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</si>
  <si>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</si>
  <si>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</si>
  <si>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</si>
  <si>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</si>
  <si>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</si>
  <si>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</si>
  <si>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</si>
  <si>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</si>
  <si>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</si>
  <si>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</si>
  <si>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</si>
  <si>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</si>
  <si>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</si>
  <si>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</si>
  <si>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</si>
  <si>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</si>
  <si>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</si>
  <si>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</si>
  <si>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</si>
  <si>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</si>
  <si>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</si>
  <si>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</si>
  <si>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</si>
  <si>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</si>
  <si>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</si>
  <si>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</si>
  <si>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</si>
  <si>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</si>
  <si>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</si>
  <si>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</si>
  <si>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</si>
  <si>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</si>
  <si>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</si>
  <si>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</si>
  <si>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</si>
  <si>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</si>
  <si>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</si>
  <si>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</si>
  <si>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</si>
  <si>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</si>
  <si>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</si>
  <si>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</si>
  <si>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</si>
  <si>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</si>
  <si>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</si>
  <si>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</si>
  <si>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</si>
  <si>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</si>
  <si>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</si>
  <si>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</si>
  <si>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</si>
  <si>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</si>
  <si>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</si>
  <si>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</si>
  <si>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</si>
  <si>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</si>
  <si>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</si>
  <si>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</si>
  <si>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</si>
  <si>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</si>
  <si>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</si>
  <si>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</si>
  <si>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</si>
  <si>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</si>
  <si>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</si>
  <si>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</si>
  <si>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</si>
  <si>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</si>
  <si>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</si>
  <si>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</si>
  <si>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</si>
  <si>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</si>
  <si>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</si>
  <si>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</si>
  <si>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</si>
  <si>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</si>
  <si>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</si>
  <si>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</si>
  <si>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</si>
  <si>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</si>
  <si>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</si>
  <si>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</si>
  <si>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</si>
  <si>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</si>
  <si>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</si>
  <si>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</si>
  <si>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</si>
  <si>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</si>
  <si>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</si>
  <si>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</si>
  <si>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</si>
  <si>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</si>
  <si>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</si>
  <si>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</si>
  <si>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</si>
  <si>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</si>
  <si>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</si>
  <si>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</si>
  <si>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</si>
  <si>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</si>
  <si>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</si>
  <si>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</si>
  <si>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</si>
  <si>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</si>
  <si>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</si>
  <si>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</si>
  <si>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</si>
  <si>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</si>
  <si>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</si>
  <si>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</si>
  <si>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</si>
  <si>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</si>
  <si>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</si>
  <si>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</si>
  <si>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</si>
  <si>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</si>
  <si>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</si>
  <si>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</si>
  <si>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</si>
  <si>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</si>
  <si>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</si>
  <si>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</si>
  <si>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</si>
  <si>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</si>
  <si>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</si>
  <si>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</si>
  <si>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</si>
  <si>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</si>
  <si>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</si>
  <si>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</si>
  <si>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</si>
  <si>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</si>
  <si>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</si>
  <si>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</si>
  <si>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</si>
  <si>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</si>
  <si>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</si>
  <si>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</si>
  <si>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</si>
  <si>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</si>
  <si>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</si>
  <si>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</si>
  <si>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</si>
  <si>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</si>
  <si>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</si>
  <si>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</si>
  <si>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</si>
  <si>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</si>
  <si>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</si>
  <si>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</si>
  <si>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</si>
  <si>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</si>
  <si>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</si>
  <si>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</si>
  <si>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</si>
  <si>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</si>
  <si>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</si>
  <si>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</si>
  <si>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</si>
  <si>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</si>
  <si>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</si>
  <si>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</si>
  <si>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</si>
  <si>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</si>
  <si>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</si>
  <si>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</si>
  <si>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</si>
  <si>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</si>
  <si>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</si>
  <si>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</si>
  <si>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</si>
  <si>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</si>
  <si>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</si>
  <si>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</si>
  <si>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</si>
  <si>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</si>
  <si>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</si>
  <si>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</si>
  <si>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</si>
  <si>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</si>
  <si>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</si>
  <si>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</si>
  <si>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</si>
  <si>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</si>
  <si>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</si>
  <si>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</si>
  <si>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</si>
  <si>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</si>
  <si>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</si>
  <si>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</si>
  <si>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</si>
  <si>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</si>
  <si>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</si>
  <si>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</si>
  <si>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</si>
  <si>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</si>
  <si>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</si>
  <si>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</si>
  <si>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</si>
  <si>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</si>
  <si>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</si>
  <si>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</si>
  <si>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</si>
  <si>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</si>
  <si>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</si>
  <si>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</si>
  <si>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</si>
  <si>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</si>
  <si>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</si>
  <si>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</si>
  <si>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</si>
  <si>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</si>
  <si>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</si>
  <si>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</si>
  <si>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</si>
  <si>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</si>
  <si>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</si>
  <si>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</si>
  <si>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</si>
  <si>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</si>
  <si>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</si>
  <si>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</si>
  <si>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</si>
  <si>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</si>
  <si>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</si>
  <si>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</si>
  <si>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</si>
  <si>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</si>
  <si>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</si>
  <si>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</si>
  <si>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</si>
  <si>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</si>
  <si>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</si>
  <si>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</si>
  <si>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</si>
  <si>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</si>
  <si>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</si>
  <si>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</si>
  <si>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</si>
  <si>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</si>
  <si>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</si>
  <si>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</si>
  <si>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</si>
  <si>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</si>
  <si>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</si>
  <si>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</si>
  <si>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</si>
  <si>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</si>
  <si>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</si>
  <si>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</si>
  <si>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</si>
  <si>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</si>
  <si>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</si>
  <si>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</si>
  <si>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</si>
  <si>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</si>
  <si>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</si>
  <si>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</si>
  <si>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</si>
  <si>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</si>
  <si>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</si>
  <si>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</si>
  <si>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</si>
  <si>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</si>
  <si>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</si>
  <si>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</si>
  <si>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</si>
  <si>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</si>
  <si>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</si>
  <si>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</si>
  <si>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</si>
  <si>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</si>
  <si>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</si>
  <si>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</si>
  <si>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</si>
  <si>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</si>
  <si>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</si>
  <si>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</si>
  <si>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</si>
  <si>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</si>
  <si>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</si>
  <si>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</si>
  <si>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</si>
  <si>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</si>
  <si>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</si>
  <si>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</si>
  <si>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</si>
  <si>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</si>
  <si>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</si>
  <si>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</si>
  <si>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</si>
  <si>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</si>
  <si>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</si>
  <si>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</si>
  <si>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</si>
  <si>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</si>
  <si>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</si>
  <si>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</si>
  <si>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</si>
  <si>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</si>
  <si>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</si>
  <si>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</si>
  <si>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</si>
  <si>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</si>
  <si>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</si>
  <si>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</si>
  <si>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</si>
  <si>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</si>
  <si>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</si>
  <si>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</si>
  <si>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</si>
  <si>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</si>
  <si>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</si>
  <si>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</si>
  <si>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</si>
  <si>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</si>
  <si>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</si>
  <si>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</si>
  <si>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</si>
  <si>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</si>
  <si>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</si>
  <si>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</si>
  <si>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</si>
  <si>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</si>
  <si>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</si>
  <si>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</si>
  <si>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</si>
  <si>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</si>
  <si>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</si>
  <si>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</si>
  <si>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</si>
  <si>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</si>
  <si>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</si>
  <si>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</si>
  <si>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</si>
  <si>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</si>
  <si>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</si>
  <si>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</si>
  <si>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</si>
  <si>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</si>
  <si>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</si>
  <si>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</si>
  <si>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</si>
  <si>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</si>
  <si>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</si>
  <si>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</si>
  <si>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</si>
  <si>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</si>
  <si>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</si>
  <si>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</si>
  <si>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</si>
  <si>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</si>
  <si>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</si>
  <si>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</si>
  <si>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</si>
  <si>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</si>
  <si>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</si>
  <si>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</si>
  <si>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</si>
  <si>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</si>
  <si>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</si>
  <si>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</si>
  <si>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</si>
  <si>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</si>
  <si>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</si>
  <si>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</si>
  <si>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</si>
  <si>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</si>
  <si>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</si>
  <si>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</si>
  <si>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</si>
  <si>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</si>
  <si>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</si>
  <si>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</si>
  <si>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</si>
  <si>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</si>
  <si>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</si>
  <si>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</si>
  <si>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</si>
  <si>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</si>
  <si>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</si>
  <si>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</si>
  <si>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</si>
  <si>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</si>
  <si>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</si>
  <si>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</si>
  <si>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</si>
  <si>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</si>
  <si>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</si>
  <si>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</si>
  <si>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</si>
  <si>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</si>
  <si>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</si>
  <si>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</si>
  <si>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</si>
  <si>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</si>
  <si>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</si>
  <si>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</si>
  <si>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</si>
  <si>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</si>
  <si>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</si>
  <si>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</si>
  <si>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</si>
  <si>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</si>
  <si>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</si>
  <si>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</si>
  <si>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</si>
  <si>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</si>
  <si>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</si>
  <si>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</si>
  <si>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</si>
  <si>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</si>
  <si>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</si>
  <si>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</si>
  <si>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</si>
  <si>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</si>
  <si>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</si>
  <si>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</si>
  <si>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</si>
  <si>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</si>
  <si>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</si>
  <si>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</si>
  <si>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</si>
  <si>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</si>
  <si>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</si>
  <si>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</si>
  <si>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</si>
  <si>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</si>
  <si>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</si>
  <si>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</si>
  <si>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</si>
  <si>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</si>
  <si>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</si>
  <si>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</si>
  <si>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</si>
  <si>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</si>
  <si>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</si>
  <si>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</si>
  <si>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</si>
  <si>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</si>
  <si>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</si>
  <si>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</si>
  <si>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</si>
  <si>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</si>
  <si>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</si>
  <si>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</si>
  <si>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</si>
  <si>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</si>
  <si>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</si>
  <si>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</si>
  <si>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</si>
  <si>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</si>
  <si>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</si>
  <si>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</si>
  <si>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</si>
  <si>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</si>
  <si>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</si>
  <si>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</si>
  <si>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</si>
  <si>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</si>
  <si>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</si>
  <si>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</si>
  <si>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</si>
  <si>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</si>
  <si>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</si>
  <si>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</si>
  <si>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</si>
  <si>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</si>
  <si>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</si>
  <si>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</si>
  <si>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</si>
  <si>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</si>
  <si>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</si>
  <si>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</si>
  <si>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</si>
  <si>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</si>
  <si>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</si>
  <si>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</si>
  <si>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</si>
  <si>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</si>
  <si>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</si>
  <si>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</si>
  <si>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</si>
  <si>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</si>
  <si>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</si>
  <si>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</si>
  <si>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</si>
  <si>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</si>
  <si>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</si>
  <si>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</si>
  <si>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</si>
  <si>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</si>
  <si>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</si>
  <si>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</si>
  <si>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</si>
  <si>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</si>
  <si>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</si>
  <si>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</si>
  <si>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</si>
  <si>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</si>
  <si>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</si>
  <si>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</si>
  <si>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</si>
  <si>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</si>
  <si>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</si>
  <si>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</si>
  <si>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</si>
  <si>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</si>
  <si>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</si>
  <si>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</si>
  <si>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</si>
  <si>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</si>
  <si>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</si>
  <si>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</si>
  <si>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</si>
  <si>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</si>
  <si>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</si>
  <si>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</si>
  <si>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</si>
  <si>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</si>
  <si>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</si>
  <si>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</si>
  <si>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</si>
  <si>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</si>
  <si>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</si>
  <si>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</si>
  <si>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</si>
  <si>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</si>
  <si>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</si>
  <si>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</si>
  <si>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</si>
  <si>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</si>
  <si>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</si>
  <si>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</si>
  <si>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</si>
  <si>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</si>
  <si>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</si>
  <si>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</si>
  <si>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</si>
  <si>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</si>
  <si>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</si>
  <si>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</si>
  <si>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</si>
  <si>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</si>
  <si>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</si>
  <si>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</si>
  <si>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</si>
  <si>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</si>
  <si>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</si>
  <si>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</si>
  <si>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</si>
  <si>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</si>
  <si>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</si>
  <si>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</si>
  <si>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</si>
  <si>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</si>
  <si>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</si>
  <si>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</si>
  <si>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</si>
  <si>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</si>
  <si>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</si>
  <si>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</si>
  <si>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</si>
  <si>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</si>
  <si>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</si>
  <si>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</si>
  <si>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</si>
  <si>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</si>
  <si>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</si>
  <si>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</si>
  <si>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</si>
  <si>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</si>
  <si>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</si>
  <si>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</si>
  <si>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</si>
  <si>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</si>
  <si>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</si>
  <si>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</si>
  <si>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</si>
  <si>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</si>
  <si>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</si>
  <si>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</si>
  <si>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</si>
  <si>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</si>
  <si>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</si>
  <si>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</si>
  <si>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</si>
  <si>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</si>
  <si>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</si>
  <si>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</si>
  <si>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</si>
  <si>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</si>
  <si>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</si>
  <si>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</si>
  <si>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</si>
  <si>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</si>
  <si>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</si>
  <si>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</si>
  <si>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</si>
  <si>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</si>
  <si>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</si>
  <si>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</si>
  <si>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</si>
  <si>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</si>
  <si>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</si>
  <si>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</si>
  <si>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</si>
  <si>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</si>
  <si>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</si>
  <si>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</si>
  <si>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</si>
  <si>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</si>
  <si>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</si>
  <si>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</si>
  <si>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</si>
  <si>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</si>
  <si>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</si>
  <si>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</si>
  <si>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</si>
  <si>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</si>
  <si>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</si>
  <si>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</si>
  <si>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</si>
  <si>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</si>
  <si>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</si>
  <si>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</si>
  <si>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</si>
  <si>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</si>
  <si>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</si>
  <si>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</si>
  <si>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</si>
  <si>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</si>
  <si>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</si>
  <si>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</si>
  <si>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</si>
  <si>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</si>
  <si>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</si>
  <si>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</si>
  <si>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</si>
  <si>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</si>
  <si>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</si>
  <si>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</si>
  <si>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</si>
  <si>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</si>
  <si>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</si>
  <si>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</si>
  <si>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</si>
  <si>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</si>
  <si>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</si>
  <si>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</si>
  <si>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</si>
  <si>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</si>
  <si>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</si>
  <si>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</si>
  <si>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</si>
  <si>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</si>
  <si>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</si>
  <si>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</si>
  <si>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</si>
  <si>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</si>
  <si>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</si>
  <si>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</si>
  <si>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</si>
  <si>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</si>
  <si>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</si>
  <si>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</si>
  <si>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</si>
  <si>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</si>
  <si>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</si>
  <si>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</si>
  <si>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</si>
  <si>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</si>
  <si>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</si>
  <si>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</si>
  <si>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</si>
  <si>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</si>
  <si>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</si>
  <si>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</si>
  <si>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</si>
  <si>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</si>
  <si>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</si>
  <si>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</si>
  <si>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</si>
  <si>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</si>
  <si>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</si>
  <si>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</si>
  <si>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</si>
  <si>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</si>
  <si>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</si>
  <si>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</si>
  <si>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</si>
  <si>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</si>
  <si>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</si>
  <si>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</si>
  <si>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</si>
  <si>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</si>
  <si>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</si>
  <si>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</si>
  <si>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</si>
  <si>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</si>
  <si>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</si>
  <si>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</si>
  <si>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</si>
  <si>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</si>
  <si>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</si>
  <si>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</si>
  <si>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</si>
  <si>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</si>
  <si>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</si>
  <si>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</si>
  <si>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</si>
  <si>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</si>
  <si>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</si>
  <si>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</si>
  <si>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</si>
  <si>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</si>
  <si>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</si>
  <si>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</si>
  <si>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</si>
  <si>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</si>
  <si>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</si>
  <si>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</si>
  <si>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</si>
  <si>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</si>
  <si>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</si>
  <si>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</si>
  <si>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</si>
  <si>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</si>
  <si>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</si>
  <si>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</si>
  <si>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</si>
  <si>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</si>
  <si>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</si>
  <si>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</si>
  <si>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</si>
  <si>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</si>
  <si>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</si>
  <si>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</si>
  <si>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</si>
  <si>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</si>
  <si>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</si>
  <si>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</si>
  <si>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</si>
  <si>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</si>
  <si>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</si>
  <si>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</si>
  <si>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</si>
  <si>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</si>
  <si>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</si>
  <si>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</si>
  <si>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</si>
  <si>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</si>
  <si>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</si>
  <si>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</si>
  <si>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</si>
  <si>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</si>
  <si>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</si>
  <si>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</si>
  <si>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</si>
  <si>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</si>
  <si>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</si>
  <si>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</si>
  <si>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</si>
  <si>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</si>
  <si>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</si>
  <si>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</si>
  <si>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</si>
  <si>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</si>
  <si>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</si>
  <si>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</si>
  <si>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</si>
  <si>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</si>
  <si>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</si>
  <si>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</si>
  <si>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</si>
  <si>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</si>
  <si>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</si>
  <si>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</si>
  <si>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</si>
  <si>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</si>
  <si>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</si>
  <si>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</si>
  <si>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</si>
  <si>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</si>
  <si>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</si>
  <si>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</si>
  <si>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</si>
  <si>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</si>
  <si>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</si>
  <si>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</si>
  <si>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</si>
  <si>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</si>
  <si>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</si>
  <si>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</si>
  <si>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</si>
  <si>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</si>
  <si>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</si>
  <si>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</si>
  <si>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</si>
  <si>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</si>
  <si>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</si>
  <si>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</si>
  <si>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</si>
  <si>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</si>
  <si>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</si>
  <si>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</si>
  <si>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</si>
  <si>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</si>
  <si>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</si>
  <si>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</si>
  <si>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</si>
  <si>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</si>
  <si>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</si>
  <si>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</si>
  <si>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</si>
  <si>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</si>
  <si>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</si>
  <si>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</si>
  <si>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</si>
  <si>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</si>
  <si>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</si>
  <si>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</si>
  <si>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</si>
  <si>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</si>
  <si>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</si>
  <si>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</si>
  <si>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</si>
  <si>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</si>
  <si>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</si>
  <si>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</si>
  <si>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</si>
  <si>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</si>
  <si>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</si>
  <si>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</si>
  <si>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</si>
  <si>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</si>
  <si>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</si>
  <si>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</si>
  <si>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</si>
  <si>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</si>
  <si>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</si>
  <si>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</si>
  <si>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</si>
  <si>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</si>
  <si>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</si>
  <si>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</si>
  <si>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</si>
  <si>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</si>
  <si>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</si>
  <si>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</si>
  <si>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</si>
  <si>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</si>
  <si>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</si>
  <si>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</si>
  <si>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</si>
  <si>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</si>
  <si>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</si>
  <si>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</si>
  <si>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</si>
  <si>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</si>
  <si>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</si>
  <si>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</si>
  <si>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</si>
  <si>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</si>
  <si>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</si>
  <si>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</si>
  <si>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</si>
  <si>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</si>
  <si>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</si>
  <si>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</si>
  <si>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</si>
  <si>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</si>
  <si>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</si>
  <si>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</si>
  <si>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</si>
  <si>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</si>
  <si>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</si>
  <si>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</si>
  <si>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</si>
  <si>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</si>
  <si>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</si>
  <si>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</si>
  <si>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</si>
  <si>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</si>
  <si>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</si>
  <si>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</si>
  <si>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</si>
  <si>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</si>
  <si>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</si>
  <si>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</si>
  <si>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</si>
  <si>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</si>
  <si>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</si>
  <si>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</si>
  <si>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</si>
  <si>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</si>
  <si>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</si>
  <si>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</si>
  <si>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</si>
  <si>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</si>
  <si>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</si>
  <si>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</si>
  <si>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</si>
  <si>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</si>
  <si>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</si>
  <si>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</si>
  <si>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</si>
  <si>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</si>
  <si>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</si>
  <si>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</si>
  <si>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</si>
  <si>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</si>
  <si>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</si>
  <si>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</si>
  <si>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</si>
  <si>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</si>
  <si>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</si>
  <si>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</si>
  <si>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</si>
  <si>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</si>
  <si>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</si>
  <si>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</si>
  <si>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</si>
  <si>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</si>
  <si>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</si>
  <si>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</si>
  <si>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</si>
  <si>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</si>
  <si>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</si>
  <si>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</si>
  <si>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</si>
  <si>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</si>
  <si>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</si>
  <si>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</si>
  <si>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</si>
  <si>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</si>
  <si>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</si>
  <si>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</si>
  <si>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</si>
  <si>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</si>
  <si>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</si>
  <si>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</si>
  <si>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</si>
  <si>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</si>
  <si>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</si>
  <si>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</si>
  <si>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</si>
  <si>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</si>
  <si>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</si>
  <si>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</si>
  <si>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</si>
  <si>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</si>
  <si>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</si>
  <si>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</si>
  <si>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</si>
  <si>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</si>
  <si>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</si>
  <si>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</si>
  <si>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</si>
  <si>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</si>
  <si>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</si>
  <si>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</si>
  <si>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</si>
  <si>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</si>
  <si>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</si>
  <si>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</si>
  <si>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</si>
  <si>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</si>
  <si>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</si>
  <si>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</si>
  <si>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</si>
  <si>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</si>
  <si>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</si>
  <si>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</si>
  <si>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</si>
  <si>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</si>
  <si>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</si>
  <si>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</si>
  <si>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</si>
  <si>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</si>
  <si>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</si>
  <si>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</si>
  <si>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</si>
  <si>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</si>
  <si>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</si>
  <si>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</si>
  <si>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</si>
  <si>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</si>
  <si>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</si>
  <si>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</si>
  <si>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</si>
  <si>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</si>
  <si>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</si>
  <si>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</si>
  <si>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</si>
  <si>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</si>
  <si>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</si>
  <si>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</si>
  <si>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</si>
  <si>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</si>
  <si>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</si>
  <si>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</si>
  <si>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</si>
  <si>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</si>
  <si>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</si>
  <si>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</si>
  <si>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</si>
  <si>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</si>
  <si>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</si>
  <si>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</si>
  <si>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</si>
  <si>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</si>
  <si>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</si>
  <si>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</si>
  <si>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</si>
  <si>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</si>
  <si>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</si>
  <si>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</si>
  <si>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</si>
  <si>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</si>
  <si>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</si>
  <si>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</si>
  <si>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</si>
  <si>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</si>
  <si>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</si>
  <si>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</si>
  <si>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</si>
  <si>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</si>
  <si>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</si>
  <si>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</si>
  <si>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</si>
  <si>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</si>
  <si>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</si>
  <si>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</si>
  <si>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</si>
  <si>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</si>
  <si>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</si>
  <si>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</si>
  <si>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</si>
  <si>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</si>
  <si>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</si>
  <si>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</si>
  <si>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</si>
  <si>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</si>
  <si>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</si>
  <si>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</si>
  <si>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</si>
  <si>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</si>
  <si>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</si>
  <si>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</si>
  <si>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</si>
  <si>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</si>
  <si>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</si>
  <si>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</si>
  <si>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</si>
  <si>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</si>
  <si>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</si>
  <si>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</si>
  <si>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</si>
  <si>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</si>
  <si>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</si>
  <si>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</si>
  <si>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</si>
  <si>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</si>
  <si>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</si>
  <si>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</si>
  <si>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</si>
  <si>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</si>
  <si>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</si>
  <si>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</si>
  <si>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</si>
  <si>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</si>
  <si>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</si>
  <si>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</si>
  <si>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</si>
  <si>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</si>
  <si>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</si>
  <si>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</si>
  <si>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</si>
  <si>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</si>
  <si>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</si>
  <si>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</si>
  <si>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</si>
  <si>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</si>
  <si>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</si>
  <si>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</si>
  <si>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</si>
  <si>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</si>
  <si>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</si>
  <si>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</si>
  <si>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</si>
  <si>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</si>
  <si>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</si>
  <si>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</si>
  <si>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</si>
  <si>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</si>
  <si>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</si>
  <si>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</si>
  <si>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</si>
  <si>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</si>
  <si>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</si>
  <si>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</si>
  <si>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</si>
  <si>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</si>
  <si>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</si>
  <si>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</si>
  <si>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</si>
  <si>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</si>
  <si>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</si>
  <si>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</si>
  <si>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</si>
  <si>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</si>
  <si>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</si>
  <si>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</si>
  <si>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</si>
  <si>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</si>
  <si>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</si>
  <si>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</si>
  <si>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</si>
  <si>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</si>
  <si>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</si>
  <si>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</si>
  <si>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</si>
  <si>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</si>
  <si>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</si>
  <si>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</si>
  <si>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</si>
  <si>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</si>
  <si>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</si>
  <si>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</si>
  <si>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</si>
  <si>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</si>
  <si>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</si>
  <si>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</si>
  <si>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</si>
  <si>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</si>
  <si>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</si>
  <si>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</si>
  <si>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</si>
  <si>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</si>
  <si>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</si>
  <si>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</si>
  <si>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</si>
  <si>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</si>
  <si>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</si>
  <si>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</si>
  <si>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</si>
  <si>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</si>
  <si>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</si>
  <si>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</si>
  <si>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</si>
  <si>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</si>
  <si>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</si>
  <si>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</si>
  <si>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</si>
  <si>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</si>
  <si>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</si>
  <si>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</si>
  <si>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</si>
  <si>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</si>
  <si>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</si>
  <si>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</si>
  <si>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</si>
  <si>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</si>
  <si>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</si>
  <si>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</si>
  <si>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</si>
  <si>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</si>
  <si>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</si>
  <si>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</si>
  <si>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</si>
  <si>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</si>
  <si>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</si>
  <si>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</si>
  <si>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</si>
  <si>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</si>
  <si>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</si>
  <si>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</si>
  <si>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</si>
  <si>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</si>
  <si>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</si>
  <si>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</si>
  <si>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</si>
  <si>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</si>
  <si>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</si>
  <si>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</si>
  <si>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</si>
  <si>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</si>
  <si>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</si>
  <si>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</si>
  <si>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</si>
  <si>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</si>
  <si>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</si>
  <si>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</si>
  <si>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</si>
  <si>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</si>
  <si>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</si>
  <si>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</si>
  <si>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</si>
  <si>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</si>
  <si>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</si>
  <si>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</si>
  <si>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</si>
  <si>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</si>
  <si>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</si>
  <si>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</si>
  <si>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</si>
  <si>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</si>
  <si>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</si>
  <si>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</si>
  <si>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</si>
  <si>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</si>
  <si>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</si>
  <si>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</si>
  <si>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</si>
  <si>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</si>
  <si>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</si>
  <si>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</si>
  <si>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</si>
  <si>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</si>
  <si>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</si>
  <si>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</si>
  <si>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</si>
  <si>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</si>
  <si>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</si>
  <si>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</si>
  <si>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</si>
  <si>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</si>
  <si>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</si>
  <si>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</si>
  <si>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</si>
  <si>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</si>
  <si>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</si>
  <si>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</si>
  <si>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</si>
  <si>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</si>
  <si>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</si>
  <si>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</si>
  <si>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</si>
  <si>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</si>
  <si>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</si>
  <si>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</si>
  <si>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</si>
  <si>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</si>
  <si>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</si>
  <si>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</si>
  <si>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</si>
  <si>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</si>
  <si>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</si>
  <si>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</si>
  <si>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</si>
  <si>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</si>
  <si>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</si>
  <si>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</si>
  <si>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</si>
  <si>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</si>
  <si>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</si>
  <si>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</si>
  <si>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</si>
  <si>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</si>
  <si>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</si>
  <si>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</si>
  <si>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</si>
  <si>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</si>
  <si>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</si>
  <si>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</si>
  <si>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</si>
  <si>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</si>
  <si>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</si>
  <si>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</si>
  <si>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</si>
  <si>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</si>
  <si>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</si>
  <si>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</si>
  <si>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</si>
  <si>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</si>
  <si>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</si>
  <si>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</si>
  <si>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</si>
  <si>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</si>
  <si>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</si>
  <si>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</si>
  <si>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</si>
  <si>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</si>
  <si>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</si>
  <si>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</si>
  <si>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</si>
  <si>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</si>
  <si>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</si>
  <si>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</si>
  <si>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</si>
  <si>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</si>
  <si>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</si>
  <si>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</si>
  <si>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</si>
  <si>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</si>
  <si>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</si>
  <si>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</si>
  <si>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</si>
  <si>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</si>
  <si>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</si>
  <si>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</si>
  <si>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</si>
  <si>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</si>
  <si>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</si>
  <si>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</si>
  <si>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</si>
  <si>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</si>
  <si>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</si>
  <si>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</si>
  <si>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</si>
  <si>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</si>
  <si>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</si>
  <si>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</si>
  <si>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</si>
  <si>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</si>
  <si>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</si>
  <si>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</si>
  <si>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</si>
  <si>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</si>
  <si>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</si>
  <si>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</si>
  <si>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</si>
  <si>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</si>
  <si>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</si>
  <si>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</si>
  <si>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</si>
  <si>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</si>
  <si>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</si>
  <si>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</si>
  <si>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</si>
  <si>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</si>
  <si>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</si>
  <si>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</si>
  <si>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</si>
  <si>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</si>
  <si>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</si>
  <si>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</si>
  <si>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</si>
  <si>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</si>
  <si>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</si>
  <si>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</si>
  <si>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</si>
  <si>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</si>
  <si>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</si>
  <si>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</si>
  <si>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</si>
  <si>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</si>
  <si>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</si>
  <si>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</si>
  <si>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</si>
  <si>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</si>
  <si>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</si>
  <si>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</si>
  <si>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</si>
  <si>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</si>
  <si>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</si>
  <si>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</si>
  <si>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</si>
  <si>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</si>
  <si>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</si>
  <si>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</si>
  <si>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</si>
  <si>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</si>
  <si>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</si>
  <si>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</si>
  <si>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</si>
  <si>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</si>
  <si>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</si>
  <si>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</si>
  <si>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</si>
  <si>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</si>
  <si>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</si>
  <si>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</si>
  <si>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</si>
  <si>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</si>
  <si>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</si>
  <si>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</si>
  <si>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</si>
  <si>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</si>
  <si>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</si>
  <si>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</si>
  <si>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</si>
  <si>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</si>
  <si>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</si>
  <si>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</si>
  <si>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</si>
  <si>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</si>
  <si>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</si>
  <si>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</si>
  <si>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</si>
  <si>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</si>
  <si>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</si>
  <si>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</si>
  <si>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</si>
  <si>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</si>
  <si>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</si>
  <si>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</si>
  <si>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</si>
  <si>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</si>
  <si>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</si>
  <si>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</si>
  <si>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</si>
  <si>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</si>
  <si>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</si>
  <si>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</si>
  <si>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</si>
  <si>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</si>
  <si>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</si>
  <si>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</si>
  <si>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</si>
  <si>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</si>
  <si>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</si>
  <si>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</si>
  <si>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</si>
  <si>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</si>
  <si>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</si>
  <si>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</si>
  <si>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</si>
  <si>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</si>
  <si>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</si>
  <si>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</si>
  <si>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</si>
  <si>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</si>
  <si>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</si>
  <si>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</si>
  <si>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</si>
  <si>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</si>
  <si>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</si>
  <si>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</si>
  <si>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</si>
  <si>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</si>
  <si>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</si>
  <si>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</si>
  <si>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</si>
  <si>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</si>
  <si>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</si>
  <si>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</si>
  <si>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</si>
  <si>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</si>
  <si>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</si>
  <si>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</si>
  <si>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</si>
  <si>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</si>
  <si>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</si>
  <si>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</si>
  <si>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</si>
  <si>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</si>
  <si>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</si>
  <si>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</si>
  <si>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</si>
  <si>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</si>
  <si>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</si>
  <si>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</si>
  <si>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</si>
  <si>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</si>
  <si>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</si>
  <si>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</si>
  <si>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</si>
  <si>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</si>
  <si>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</si>
  <si>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</si>
  <si>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</si>
  <si>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</si>
  <si>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</si>
  <si>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</si>
  <si>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</si>
  <si>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</si>
  <si>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</si>
  <si>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</si>
  <si>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</si>
  <si>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</si>
  <si>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</si>
  <si>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</si>
  <si>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</si>
  <si>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</si>
  <si>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</si>
  <si>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</si>
  <si>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</si>
  <si>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</si>
  <si>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</si>
  <si>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</si>
  <si>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</si>
  <si>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</si>
  <si>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</si>
  <si>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</si>
  <si>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</si>
  <si>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</si>
  <si>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</si>
  <si>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</si>
  <si>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</si>
  <si>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</si>
  <si>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</si>
  <si>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</si>
  <si>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</si>
  <si>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</si>
  <si>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</si>
  <si>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</si>
  <si>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</si>
  <si>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</si>
  <si>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</si>
  <si>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</si>
  <si>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</si>
  <si>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</si>
  <si>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</si>
  <si>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</si>
  <si>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</si>
  <si>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</si>
  <si>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</si>
  <si>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</si>
  <si>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</si>
  <si>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</si>
  <si>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</si>
  <si>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</si>
  <si>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</si>
  <si>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</si>
  <si>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</si>
  <si>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</si>
  <si>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</si>
  <si>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</si>
  <si>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</si>
  <si>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</si>
  <si>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</si>
  <si>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</si>
  <si>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</si>
  <si>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</si>
  <si>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</si>
  <si>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</si>
  <si>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</si>
  <si>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</si>
  <si>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</si>
  <si>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</si>
  <si>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</si>
  <si>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</si>
  <si>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</si>
  <si>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</si>
  <si>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</si>
  <si>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</si>
  <si>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</si>
  <si>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</si>
  <si>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</si>
  <si>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</si>
  <si>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</si>
  <si>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</si>
  <si>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</si>
  <si>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</si>
  <si>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</si>
  <si>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</si>
  <si>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</si>
  <si>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</si>
  <si>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</si>
  <si>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</si>
  <si>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</si>
  <si>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</si>
  <si>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</si>
  <si>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</si>
  <si>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</si>
  <si>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</si>
  <si>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</si>
  <si>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</si>
  <si>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</si>
  <si>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</si>
  <si>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</si>
  <si>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</si>
  <si>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</si>
  <si>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</si>
  <si>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</si>
  <si>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</si>
  <si>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</si>
  <si>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</si>
  <si>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</si>
  <si>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</si>
  <si>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</si>
  <si>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</si>
  <si>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</si>
  <si>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</si>
  <si>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</si>
  <si>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</si>
  <si>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</si>
  <si>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</si>
  <si>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</si>
  <si>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</si>
  <si>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</si>
  <si>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</si>
  <si>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</si>
  <si>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</si>
  <si>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</si>
  <si>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</si>
  <si>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</si>
  <si>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</si>
  <si>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</si>
  <si>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</si>
  <si>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</si>
  <si>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</si>
  <si>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</si>
  <si>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</si>
  <si>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</si>
  <si>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</si>
  <si>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</si>
  <si>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</si>
  <si>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</si>
  <si>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</si>
  <si>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</si>
  <si>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</si>
  <si>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</si>
  <si>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</si>
  <si>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</si>
  <si>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</si>
  <si>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</si>
  <si>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</si>
  <si>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</si>
  <si>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</si>
  <si>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</si>
  <si>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</si>
  <si>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</si>
  <si>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</si>
  <si>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</si>
  <si>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</si>
  <si>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</si>
  <si>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</si>
  <si>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</si>
  <si>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</si>
  <si>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</si>
  <si>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</si>
  <si>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</si>
  <si>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</si>
  <si>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</si>
  <si>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</si>
  <si>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</si>
  <si>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</si>
  <si>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</si>
  <si>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</si>
  <si>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</si>
  <si>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</si>
  <si>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</si>
  <si>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</si>
  <si>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</si>
  <si>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</si>
  <si>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</si>
  <si>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</si>
  <si>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</si>
  <si>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</si>
  <si>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</si>
  <si>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</si>
  <si>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</si>
  <si>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</si>
  <si>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</si>
  <si>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</si>
  <si>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</si>
  <si>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</si>
  <si>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</si>
  <si>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</si>
  <si>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</si>
  <si>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</si>
  <si>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</si>
  <si>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</si>
  <si>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</si>
  <si>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</si>
  <si>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</si>
  <si>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</si>
  <si>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</si>
  <si>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</si>
  <si>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</si>
  <si>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</si>
  <si>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</si>
  <si>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</si>
  <si>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</si>
  <si>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</si>
  <si>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</si>
  <si>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</si>
  <si>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</si>
  <si>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</si>
  <si>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</si>
  <si>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</si>
  <si>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</si>
  <si>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</si>
  <si>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</si>
  <si>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</si>
  <si>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</si>
  <si>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</si>
  <si>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</si>
  <si>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</si>
  <si>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</si>
  <si>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</si>
  <si>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</si>
  <si>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</si>
  <si>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</si>
  <si>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</si>
  <si>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</si>
  <si>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</si>
  <si>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</si>
  <si>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</si>
  <si>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</si>
  <si>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</si>
  <si>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</si>
  <si>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</si>
  <si>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</si>
  <si>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</si>
  <si>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</si>
  <si>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</si>
  <si>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</si>
  <si>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</si>
  <si>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</si>
  <si>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</si>
  <si>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</si>
  <si>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</si>
  <si>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</si>
  <si>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</si>
  <si>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</si>
  <si>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</si>
  <si>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</si>
  <si>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</si>
  <si>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</si>
  <si>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</si>
  <si>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</si>
  <si>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</si>
  <si>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</si>
  <si>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</si>
  <si>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</si>
  <si>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</si>
  <si>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</si>
  <si>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</si>
  <si>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</si>
  <si>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</si>
  <si>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</si>
  <si>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</si>
  <si>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</si>
  <si>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</si>
  <si>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</si>
  <si>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</si>
  <si>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</si>
  <si>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</si>
  <si>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</si>
  <si>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</si>
  <si>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</si>
  <si>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</si>
  <si>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</si>
  <si>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</si>
  <si>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</si>
  <si>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</si>
  <si>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</si>
  <si>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</si>
  <si>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</si>
  <si>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</si>
  <si>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</si>
  <si>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</si>
  <si>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</si>
  <si>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</si>
  <si>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</si>
  <si>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</si>
  <si>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</si>
  <si>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</si>
  <si>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</si>
  <si>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</si>
  <si>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</si>
  <si>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</si>
  <si>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</si>
  <si>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</si>
  <si>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</si>
  <si>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</si>
  <si>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</si>
  <si>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</si>
  <si>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</si>
  <si>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</si>
  <si>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</si>
  <si>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</si>
  <si>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</si>
  <si>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</si>
  <si>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</si>
  <si>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</si>
  <si>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</si>
  <si>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</si>
  <si>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</si>
  <si>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</si>
  <si>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</si>
  <si>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</si>
  <si>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</si>
  <si>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</si>
  <si>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</si>
  <si>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</si>
  <si>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</si>
  <si>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</si>
  <si>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</si>
  <si>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</si>
  <si>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</si>
  <si>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</si>
  <si>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</si>
  <si>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</si>
  <si>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</si>
  <si>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</si>
  <si>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</si>
  <si>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</si>
  <si>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</si>
  <si>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</si>
  <si>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</si>
  <si>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</si>
  <si>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</si>
  <si>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</si>
  <si>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</si>
  <si>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</si>
  <si>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</si>
  <si>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</si>
  <si>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</si>
  <si>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</si>
  <si>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</si>
  <si>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</si>
  <si>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</si>
  <si>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</si>
  <si>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</si>
  <si>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</si>
  <si>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</si>
  <si>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</si>
  <si>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</si>
  <si>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</si>
  <si>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</si>
  <si>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</si>
  <si>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</si>
  <si>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</si>
  <si>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</si>
  <si>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</si>
  <si>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</si>
  <si>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</si>
  <si>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</si>
  <si>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</si>
  <si>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</si>
  <si>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</si>
  <si>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</si>
  <si>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</si>
  <si>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</si>
  <si>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</si>
  <si>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</si>
  <si>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</si>
  <si>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</si>
  <si>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</si>
  <si>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</si>
  <si>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</si>
  <si>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</si>
  <si>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</si>
  <si>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</si>
  <si>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</si>
  <si>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</si>
  <si>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</si>
  <si>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</si>
  <si>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</si>
  <si>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</si>
  <si>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</si>
  <si>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</si>
  <si>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</si>
  <si>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</si>
  <si>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</si>
  <si>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</si>
  <si>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</si>
  <si>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</si>
  <si>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</si>
  <si>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</si>
  <si>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</si>
  <si>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</si>
  <si>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</si>
  <si>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</si>
  <si>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</si>
  <si>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</si>
  <si>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</si>
  <si>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</si>
  <si>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</si>
  <si>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</si>
  <si>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</si>
  <si>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</si>
  <si>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</si>
  <si>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</si>
  <si>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</si>
  <si>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</si>
  <si>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</si>
  <si>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</si>
  <si>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</si>
  <si>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</si>
  <si>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</si>
  <si>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</si>
  <si>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</si>
  <si>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</si>
  <si>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</si>
  <si>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</si>
  <si>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</si>
  <si>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</si>
  <si>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</si>
  <si>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</si>
  <si>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</si>
  <si>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</si>
  <si>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</si>
  <si>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</si>
  <si>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</si>
  <si>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</si>
  <si>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</si>
  <si>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</si>
  <si>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</si>
  <si>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</si>
  <si>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</si>
  <si>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</si>
  <si>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</si>
  <si>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</si>
  <si>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</si>
  <si>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</si>
  <si>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</si>
  <si>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</si>
  <si>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</si>
  <si>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</si>
  <si>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</si>
  <si>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</si>
  <si>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</si>
  <si>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</si>
  <si>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</si>
  <si>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</si>
  <si>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</si>
  <si>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</si>
  <si>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</si>
  <si>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</si>
  <si>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</si>
  <si>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</si>
  <si>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</si>
  <si>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</si>
  <si>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</si>
  <si>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</si>
  <si>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</si>
  <si>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</si>
  <si>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</si>
  <si>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</si>
  <si>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</si>
  <si>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</si>
  <si>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</si>
  <si>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</si>
  <si>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</si>
  <si>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</si>
  <si>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</si>
  <si>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</si>
  <si>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</si>
  <si>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</si>
  <si>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</si>
  <si>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</si>
  <si>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</si>
  <si>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</si>
  <si>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</si>
  <si>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</si>
  <si>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</si>
  <si>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</si>
  <si>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</si>
  <si>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</si>
  <si>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</si>
  <si>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</si>
  <si>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</si>
  <si>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</si>
  <si>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</si>
  <si>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</si>
  <si>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</si>
  <si>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</si>
  <si>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</si>
  <si>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</si>
  <si>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</si>
  <si>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</si>
  <si>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</si>
  <si>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</si>
  <si>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</si>
  <si>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</si>
  <si>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</si>
  <si>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</si>
  <si>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</si>
  <si>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</si>
  <si>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</si>
  <si>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</si>
  <si>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</si>
  <si>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</si>
  <si>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</si>
  <si>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</si>
  <si>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</si>
  <si>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</si>
  <si>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</si>
  <si>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</si>
  <si>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</si>
  <si>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</si>
  <si>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</si>
  <si>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</si>
  <si>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</si>
  <si>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</si>
  <si>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</si>
  <si>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</si>
  <si>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</si>
  <si>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</si>
  <si>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</si>
  <si>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</si>
  <si>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</si>
  <si>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</si>
  <si>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</si>
  <si>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</si>
  <si>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</si>
  <si>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</si>
  <si>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</si>
  <si>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</si>
  <si>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</si>
  <si>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</si>
  <si>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</si>
  <si>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</si>
  <si>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</si>
  <si>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</si>
  <si>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</si>
  <si>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</si>
  <si>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</si>
  <si>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</si>
  <si>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</si>
  <si>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</si>
  <si>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</si>
  <si>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</si>
  <si>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</si>
  <si>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</si>
  <si>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</si>
  <si>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</si>
  <si>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</si>
  <si>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</si>
  <si>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</si>
  <si>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</si>
  <si>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</si>
  <si>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</si>
  <si>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</si>
  <si>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</si>
  <si>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</si>
  <si>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</si>
  <si>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</si>
  <si>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</si>
  <si>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</si>
  <si>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</si>
  <si>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</si>
  <si>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</si>
  <si>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</si>
  <si>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</si>
  <si>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</si>
  <si>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</si>
  <si>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</si>
  <si>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</si>
  <si>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</si>
  <si>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</si>
  <si>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</si>
  <si>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</si>
  <si>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</si>
  <si>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</si>
  <si>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</si>
  <si>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</si>
  <si>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</si>
  <si>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</si>
  <si>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</si>
  <si>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</si>
  <si>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</si>
  <si>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</si>
  <si>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</si>
  <si>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</si>
  <si>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</si>
  <si>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</si>
  <si>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</si>
  <si>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</si>
  <si>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</si>
  <si>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</si>
  <si>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</si>
  <si>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</si>
  <si>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</si>
  <si>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</si>
  <si>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</si>
  <si>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</si>
  <si>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</si>
  <si>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</si>
  <si>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</si>
  <si>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</si>
  <si>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</si>
  <si>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</si>
  <si>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</si>
  <si>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</si>
  <si>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</si>
  <si>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</si>
  <si>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</si>
  <si>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</si>
  <si>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</si>
  <si>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</si>
  <si>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</si>
  <si>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</si>
  <si>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</si>
  <si>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</si>
  <si>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</si>
  <si>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</si>
  <si>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</si>
  <si>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</si>
  <si>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</si>
  <si>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</si>
  <si>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</si>
  <si>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</si>
  <si>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</si>
  <si>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</si>
  <si>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</si>
  <si>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</si>
  <si>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</si>
  <si>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</si>
  <si>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</si>
  <si>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</si>
  <si>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</si>
  <si>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</si>
  <si>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</si>
  <si>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</si>
  <si>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</si>
  <si>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</si>
  <si>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</si>
  <si>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</si>
  <si>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</si>
  <si>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</si>
  <si>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</si>
  <si>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</si>
  <si>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</si>
  <si>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</si>
  <si>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</si>
  <si>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</si>
  <si>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</si>
  <si>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</si>
  <si>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</si>
  <si>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</si>
  <si>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</si>
  <si>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</si>
  <si>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</si>
  <si>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</si>
  <si>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</si>
  <si>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</si>
  <si>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</si>
  <si>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</si>
  <si>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</si>
  <si>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</si>
  <si>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</si>
  <si>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</si>
  <si>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</si>
  <si>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</si>
  <si>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</si>
  <si>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</si>
  <si>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</si>
  <si>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</si>
  <si>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</si>
  <si>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</si>
  <si>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</si>
  <si>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</si>
  <si>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</si>
  <si>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</si>
  <si>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</si>
  <si>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</si>
  <si>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</si>
  <si>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</si>
  <si>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</si>
  <si>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</si>
  <si>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</si>
  <si>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</si>
  <si>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</si>
  <si>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</si>
  <si>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</si>
  <si>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</si>
  <si>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</si>
  <si>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</si>
  <si>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</si>
  <si>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</si>
  <si>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</si>
  <si>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</si>
  <si>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</si>
  <si>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</si>
  <si>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</si>
  <si>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</si>
  <si>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</si>
  <si>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</si>
  <si>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</si>
  <si>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</si>
  <si>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</si>
  <si>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</si>
  <si>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</si>
  <si>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</si>
  <si>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</si>
  <si>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</si>
  <si>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</si>
  <si>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</si>
  <si>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</si>
  <si>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</si>
  <si>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</si>
  <si>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</si>
  <si>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</si>
  <si>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</si>
  <si>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</si>
  <si>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</si>
  <si>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</si>
  <si>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</si>
  <si>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</si>
  <si>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</si>
  <si>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</si>
  <si>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</si>
  <si>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</si>
  <si>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</si>
  <si>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</si>
  <si>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</si>
  <si>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</si>
  <si>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</si>
  <si>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</si>
  <si>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</si>
  <si>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</si>
  <si>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</si>
  <si>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</si>
  <si>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</si>
  <si>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</si>
  <si>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</si>
  <si>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</si>
  <si>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</si>
  <si>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</si>
  <si>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</si>
  <si>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</si>
  <si>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</si>
  <si>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</si>
  <si>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</si>
  <si>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</si>
  <si>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</si>
  <si>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</si>
  <si>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</si>
  <si>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</si>
  <si>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</si>
  <si>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</si>
  <si>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</si>
  <si>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</si>
  <si>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</si>
  <si>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</si>
  <si>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</si>
  <si>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</si>
  <si>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</si>
  <si>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</si>
  <si>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</si>
  <si>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</si>
  <si>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</si>
  <si>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</si>
  <si>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</si>
  <si>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</si>
  <si>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</si>
  <si>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</si>
  <si>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</si>
  <si>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</si>
  <si>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</si>
  <si>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</si>
  <si>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</si>
  <si>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</si>
  <si>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</si>
  <si>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</si>
  <si>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</si>
  <si>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</si>
  <si>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</si>
  <si>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</si>
  <si>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</si>
  <si>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</si>
  <si>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</si>
  <si>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</si>
  <si>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</si>
  <si>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</si>
  <si>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</si>
  <si>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</si>
  <si>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</si>
  <si>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</si>
  <si>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</si>
  <si>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</si>
  <si>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</si>
  <si>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</si>
  <si>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</si>
  <si>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</si>
  <si>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</si>
  <si>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</si>
  <si>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</si>
  <si>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</si>
  <si>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</si>
  <si>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</si>
  <si>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</si>
  <si>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</si>
  <si>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</si>
  <si>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</si>
  <si>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</si>
  <si>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</si>
  <si>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</si>
  <si>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</si>
  <si>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</si>
  <si>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</si>
  <si>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</si>
  <si>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</si>
  <si>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</si>
  <si>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</si>
  <si>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</si>
  <si>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</si>
  <si>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</si>
  <si>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</si>
  <si>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</si>
  <si>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</si>
  <si>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</si>
  <si>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</si>
  <si>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</si>
  <si>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</si>
  <si>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</si>
  <si>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</si>
  <si>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</si>
  <si>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</si>
  <si>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</si>
  <si>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</si>
  <si>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</si>
  <si>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</si>
  <si>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</si>
  <si>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</si>
  <si>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</si>
  <si>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</si>
  <si>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</si>
  <si>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</si>
  <si>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</si>
  <si>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</si>
  <si>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</si>
  <si>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</si>
  <si>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</si>
  <si>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</si>
  <si>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</si>
  <si>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</si>
  <si>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</si>
  <si>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</si>
  <si>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</si>
  <si>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</si>
  <si>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</si>
  <si>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</si>
  <si>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</si>
  <si>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</si>
  <si>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</si>
  <si>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</si>
  <si>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</si>
  <si>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</si>
  <si>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</si>
  <si>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</si>
  <si>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</si>
  <si>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</si>
  <si>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</si>
  <si>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</si>
  <si>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</si>
  <si>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</si>
  <si>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</si>
  <si>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</si>
  <si>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</si>
  <si>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</si>
  <si>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</si>
  <si>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</si>
  <si>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</si>
  <si>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</si>
  <si>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</si>
  <si>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</si>
  <si>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</si>
  <si>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</si>
  <si>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</si>
  <si>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</si>
  <si>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</si>
  <si>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</si>
  <si>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</si>
  <si>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</si>
  <si>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</si>
  <si>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</si>
  <si>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</si>
  <si>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</si>
  <si>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</si>
  <si>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</si>
  <si>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</si>
  <si>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</si>
  <si>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</si>
  <si>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</si>
  <si>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</si>
  <si>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</si>
  <si>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</si>
  <si>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</si>
  <si>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</si>
  <si>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</si>
  <si>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</si>
  <si>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</si>
  <si>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</si>
  <si>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</si>
  <si>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</si>
  <si>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</si>
  <si>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</si>
  <si>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</si>
  <si>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</si>
  <si>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</si>
  <si>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</si>
  <si>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</si>
  <si>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</si>
  <si>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</si>
  <si>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</si>
  <si>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</si>
  <si>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</si>
  <si>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</si>
  <si>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</si>
  <si>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</si>
  <si>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</si>
  <si>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</si>
  <si>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</si>
  <si>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</si>
  <si>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</si>
  <si>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</si>
  <si>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</si>
  <si>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</si>
  <si>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</si>
  <si>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</si>
  <si>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</si>
  <si>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</si>
  <si>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</si>
  <si>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</si>
  <si>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</si>
  <si>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</si>
  <si>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</si>
  <si>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</si>
  <si>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</si>
  <si>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</si>
  <si>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</si>
  <si>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</si>
  <si>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</si>
  <si>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</si>
  <si>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</si>
  <si>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</si>
  <si>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</si>
  <si>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</si>
  <si>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</si>
  <si>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</si>
  <si>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</si>
  <si>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</si>
  <si>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</si>
  <si>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</si>
  <si>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</si>
  <si>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</si>
  <si>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</si>
  <si>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</si>
  <si>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</si>
  <si>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</si>
  <si>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</si>
  <si>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</si>
  <si>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</si>
  <si>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</si>
  <si>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</si>
  <si>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</si>
  <si>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</si>
  <si>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</si>
  <si>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</si>
  <si>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</si>
  <si>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</si>
  <si>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</si>
  <si>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</si>
  <si>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</si>
  <si>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</si>
  <si>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</si>
  <si>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</si>
  <si>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</si>
  <si>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</si>
  <si>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</si>
  <si>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</si>
  <si>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</si>
  <si>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</si>
  <si>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</si>
  <si>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</si>
  <si>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</si>
  <si>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</si>
  <si>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</si>
  <si>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</si>
  <si>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</si>
  <si>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</si>
  <si>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</si>
  <si>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</si>
  <si>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</si>
  <si>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</si>
  <si>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</si>
  <si>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</si>
  <si>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</si>
  <si>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</si>
  <si>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</si>
  <si>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</si>
  <si>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</si>
  <si>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</si>
  <si>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</si>
  <si>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</si>
  <si>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</si>
  <si>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</si>
  <si>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</si>
  <si>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</si>
  <si>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</si>
  <si>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</si>
  <si>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</si>
  <si>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</si>
  <si>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</si>
  <si>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</si>
  <si>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</si>
  <si>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</si>
  <si>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</si>
  <si>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</si>
  <si>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</si>
  <si>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</si>
  <si>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</si>
  <si>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</si>
  <si>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</si>
  <si>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</si>
  <si>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</si>
  <si>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</si>
  <si>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</si>
  <si>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</si>
  <si>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</si>
  <si>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</si>
  <si>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</si>
  <si>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</si>
  <si>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</si>
  <si>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</si>
  <si>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</si>
  <si>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</si>
  <si>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</si>
  <si>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</si>
  <si>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</si>
  <si>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</si>
  <si>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</si>
  <si>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</si>
  <si>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</si>
  <si>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</si>
  <si>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</si>
  <si>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</si>
  <si>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</si>
  <si>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</si>
  <si>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</si>
  <si>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</si>
  <si>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</si>
  <si>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</si>
  <si>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</si>
  <si>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</si>
  <si>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</si>
  <si>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</si>
  <si>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</si>
  <si>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</si>
  <si>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</si>
  <si>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</si>
  <si>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</si>
  <si>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</si>
  <si>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</si>
  <si>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</si>
  <si>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</si>
  <si>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</si>
  <si>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</si>
  <si>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</si>
  <si>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</si>
  <si>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</si>
  <si>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</si>
  <si>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</si>
  <si>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</si>
  <si>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</si>
  <si>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</si>
  <si>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</si>
  <si>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</si>
  <si>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</si>
  <si>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</si>
  <si>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</si>
  <si>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</si>
  <si>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</si>
  <si>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</si>
  <si>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</si>
  <si>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</si>
  <si>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</si>
  <si>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</si>
  <si>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</si>
  <si>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</si>
  <si>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</si>
  <si>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</si>
  <si>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</si>
  <si>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</si>
  <si>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</si>
  <si>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</si>
  <si>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</si>
  <si>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</si>
  <si>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</si>
  <si>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</si>
  <si>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</si>
  <si>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</si>
  <si>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</si>
  <si>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</si>
  <si>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</si>
  <si>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</si>
  <si>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</si>
  <si>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</si>
  <si>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</si>
  <si>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</si>
  <si>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</si>
  <si>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</si>
  <si>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</si>
  <si>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</si>
  <si>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</si>
  <si>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</si>
  <si>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</si>
  <si>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</si>
  <si>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</si>
  <si>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</si>
  <si>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</si>
  <si>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</si>
  <si>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</si>
  <si>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</si>
  <si>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</si>
  <si>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</si>
  <si>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</si>
  <si>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</si>
  <si>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</si>
  <si>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</si>
  <si>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</si>
  <si>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</si>
  <si>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</si>
  <si>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</si>
  <si>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</si>
  <si>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</si>
  <si>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</si>
  <si>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</si>
  <si>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</si>
  <si>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</si>
  <si>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</si>
  <si>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</si>
  <si>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</si>
  <si>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</si>
  <si>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</si>
  <si>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</si>
  <si>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</si>
  <si>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</si>
  <si>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</si>
  <si>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</si>
  <si>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</si>
  <si>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</si>
  <si>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</si>
  <si>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</si>
  <si>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</si>
  <si>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</si>
  <si>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</si>
  <si>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</si>
  <si>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</si>
  <si>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</si>
  <si>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</si>
  <si>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</si>
  <si>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</si>
  <si>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</si>
  <si>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</si>
  <si>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</si>
  <si>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</si>
  <si>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</si>
  <si>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</si>
  <si>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</si>
  <si>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</si>
  <si>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</si>
  <si>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</si>
  <si>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</si>
  <si>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</si>
  <si>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</si>
  <si>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</si>
  <si>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</si>
  <si>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</si>
  <si>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</si>
  <si>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</si>
  <si>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</si>
  <si>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</si>
  <si>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</si>
  <si>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</si>
  <si>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</si>
  <si>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</si>
  <si>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</si>
  <si>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</si>
  <si>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</si>
  <si>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</si>
  <si>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</si>
  <si>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</si>
  <si>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</si>
  <si>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</si>
  <si>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</si>
  <si>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</si>
  <si>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</si>
  <si>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</si>
  <si>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</si>
  <si>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</si>
  <si>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</si>
  <si>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</si>
  <si>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</si>
  <si>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</si>
  <si>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</si>
  <si>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</si>
  <si>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</si>
  <si>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</si>
  <si>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</si>
  <si>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</si>
  <si>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</si>
  <si>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</si>
  <si>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</si>
  <si>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</si>
  <si>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</si>
  <si>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</si>
  <si>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</si>
  <si>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</si>
  <si>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</si>
  <si>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</si>
  <si>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</si>
  <si>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</si>
  <si>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</si>
  <si>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</si>
  <si>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</si>
  <si>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</si>
  <si>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</si>
  <si>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</si>
  <si>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</si>
  <si>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</si>
  <si>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</si>
  <si>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</si>
  <si>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</si>
  <si>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</si>
  <si>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</si>
  <si>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</si>
  <si>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</si>
  <si>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</si>
  <si>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</si>
  <si>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</si>
  <si>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</si>
  <si>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</si>
  <si>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</si>
  <si>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</si>
  <si>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</si>
  <si>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</si>
  <si>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</si>
  <si>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</si>
  <si>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</si>
  <si>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</si>
  <si>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</si>
  <si>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</si>
  <si>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</si>
  <si>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</si>
  <si>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</si>
  <si>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</si>
  <si>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</si>
  <si>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</si>
  <si>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</si>
  <si>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</si>
  <si>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</si>
  <si>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</si>
  <si>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</si>
  <si>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</si>
  <si>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</si>
  <si>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</si>
  <si>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</si>
  <si>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</si>
  <si>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</si>
  <si>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</si>
  <si>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</si>
  <si>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</si>
  <si>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</si>
  <si>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</si>
  <si>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</si>
  <si>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</si>
  <si>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</si>
  <si>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</si>
  <si>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</si>
  <si>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</si>
  <si>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</si>
  <si>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</si>
  <si>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</si>
  <si>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</si>
  <si>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</si>
  <si>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</si>
  <si>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</si>
  <si>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</si>
  <si>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</si>
  <si>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</si>
  <si>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</si>
  <si>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</si>
  <si>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</si>
  <si>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</si>
  <si>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</si>
  <si>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</si>
  <si>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</si>
  <si>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</si>
  <si>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</si>
  <si>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</si>
  <si>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</si>
  <si>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</si>
  <si>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</si>
  <si>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</si>
  <si>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</si>
  <si>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</si>
  <si>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</si>
  <si>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</si>
  <si>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</si>
  <si>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</si>
  <si>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</si>
  <si>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</si>
  <si>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</si>
  <si>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</si>
  <si>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</si>
  <si>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</si>
  <si>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</si>
  <si>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</si>
  <si>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</si>
  <si>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</si>
  <si>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</si>
  <si>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</si>
  <si>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</si>
  <si>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</si>
  <si>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</si>
  <si>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</si>
  <si>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</si>
  <si>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</si>
  <si>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</si>
  <si>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</si>
  <si>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</si>
  <si>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</si>
  <si>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</si>
  <si>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</si>
  <si>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</si>
  <si>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</si>
  <si>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</si>
  <si>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</si>
  <si>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</si>
  <si>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</si>
  <si>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</si>
  <si>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</si>
  <si>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</si>
  <si>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</si>
  <si>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</si>
  <si>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</si>
  <si>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</si>
  <si>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</si>
  <si>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</si>
  <si>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</si>
  <si>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</si>
  <si>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</si>
  <si>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</si>
  <si>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</si>
  <si>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</si>
  <si>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</si>
  <si>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</si>
  <si>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</si>
  <si>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</si>
  <si>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</si>
  <si>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</si>
  <si>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</si>
  <si>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</si>
  <si>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</si>
  <si>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</si>
  <si>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</si>
  <si>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</si>
  <si>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</si>
  <si>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</si>
  <si>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</si>
  <si>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</si>
  <si>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</si>
  <si>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</si>
  <si>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</si>
  <si>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</si>
  <si>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</si>
  <si>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</si>
  <si>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</si>
  <si>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</si>
  <si>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</si>
  <si>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</si>
  <si>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</si>
  <si>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</si>
  <si>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</si>
  <si>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</si>
  <si>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</si>
  <si>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</si>
  <si>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</si>
  <si>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</si>
  <si>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</si>
  <si>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</si>
  <si>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</si>
  <si>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</si>
  <si>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</si>
  <si>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</si>
  <si>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</si>
  <si>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</si>
  <si>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</si>
  <si>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</si>
  <si>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</si>
  <si>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</si>
  <si>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</si>
  <si>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</si>
  <si>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</si>
  <si>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</si>
  <si>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</si>
  <si>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</si>
  <si>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</si>
  <si>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</si>
  <si>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</si>
  <si>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</si>
  <si>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</si>
  <si>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</si>
  <si>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</si>
  <si>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</si>
  <si>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</si>
  <si>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</si>
  <si>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</si>
  <si>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</si>
  <si>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</si>
  <si>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</si>
  <si>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</si>
  <si>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</si>
  <si>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</si>
  <si>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</si>
  <si>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</si>
  <si>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</si>
  <si>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</si>
  <si>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</si>
  <si>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</si>
  <si>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</si>
  <si>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</si>
  <si>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</si>
  <si>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</si>
  <si>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</si>
  <si>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</si>
  <si>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</si>
  <si>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</si>
  <si>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</si>
  <si>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</si>
  <si>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</si>
  <si>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</si>
  <si>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</si>
  <si>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</si>
  <si>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</si>
  <si>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</si>
  <si>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</si>
  <si>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</si>
  <si>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</si>
  <si>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</si>
  <si>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</si>
  <si>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</si>
  <si>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</si>
  <si>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</si>
  <si>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</si>
  <si>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</si>
  <si>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</si>
  <si>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</si>
  <si>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</si>
  <si>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</si>
  <si>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</si>
  <si>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</si>
  <si>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</si>
  <si>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</si>
  <si>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</si>
  <si>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</si>
  <si>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</si>
  <si>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</si>
  <si>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</si>
  <si>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</si>
  <si>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</si>
  <si>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</si>
  <si>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</si>
  <si>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</si>
  <si>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</si>
  <si>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</si>
  <si>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</si>
  <si>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</si>
  <si>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</si>
  <si>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</si>
  <si>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</si>
  <si>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</si>
  <si>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</si>
  <si>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</si>
  <si>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</si>
  <si>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</si>
  <si>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</si>
  <si>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</si>
  <si>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</si>
  <si>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</si>
  <si>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</si>
  <si>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</si>
  <si>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</si>
  <si>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</si>
  <si>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</si>
  <si>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</si>
  <si>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</si>
  <si>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</si>
  <si>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</si>
  <si>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</si>
  <si>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</si>
  <si>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</si>
  <si>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</si>
  <si>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</si>
  <si>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</si>
  <si>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</si>
  <si>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</si>
  <si>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</si>
  <si>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</si>
  <si>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</si>
  <si>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</si>
  <si>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</si>
  <si>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</si>
  <si>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</si>
  <si>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</si>
  <si>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</si>
  <si>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</si>
  <si>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</si>
  <si>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</si>
  <si>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</si>
  <si>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</si>
  <si>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</si>
  <si>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</si>
  <si>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</si>
  <si>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</si>
  <si>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</si>
  <si>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</si>
  <si>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</si>
  <si>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</si>
  <si>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</si>
  <si>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</si>
  <si>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</si>
  <si>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</si>
  <si>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</si>
  <si>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</si>
  <si>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</si>
  <si>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</si>
  <si>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</si>
  <si>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</si>
  <si>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</si>
  <si>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</si>
  <si>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</si>
  <si>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</si>
  <si>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</si>
  <si>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</si>
  <si>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</si>
  <si>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</si>
  <si>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</si>
  <si>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</si>
  <si>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</si>
  <si>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</si>
  <si>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</si>
  <si>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</si>
  <si>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</si>
  <si>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</si>
  <si>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</si>
  <si>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</si>
  <si>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</si>
  <si>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</si>
  <si>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</si>
  <si>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</si>
  <si>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</si>
  <si>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</si>
  <si>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</si>
  <si>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</si>
  <si>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</si>
  <si>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</si>
  <si>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</si>
  <si>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</si>
  <si>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</si>
  <si>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</si>
  <si>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</si>
  <si>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</si>
  <si>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</si>
  <si>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</si>
  <si>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</si>
  <si>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</si>
  <si>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</si>
  <si>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</si>
  <si>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</si>
  <si>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</si>
  <si>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</si>
  <si>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</si>
  <si>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</si>
  <si>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</si>
  <si>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</si>
  <si>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</si>
  <si>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</si>
  <si>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</si>
  <si>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</si>
  <si>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</si>
  <si>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</si>
  <si>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</si>
  <si>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</si>
  <si>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</si>
  <si>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</si>
  <si>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</si>
  <si>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</si>
  <si>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</si>
  <si>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</si>
  <si>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</si>
  <si>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</si>
  <si>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</si>
  <si>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</si>
  <si>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</si>
  <si>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</si>
  <si>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</si>
  <si>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</si>
  <si>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</si>
  <si>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</si>
  <si>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</si>
  <si>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</si>
  <si>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</si>
  <si>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</si>
  <si>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</si>
  <si>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</si>
  <si>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</si>
  <si>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</si>
  <si>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</si>
  <si>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</si>
  <si>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</si>
  <si>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</si>
  <si>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</si>
  <si>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</si>
  <si>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</si>
  <si>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</si>
  <si>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</si>
  <si>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</si>
  <si>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</si>
  <si>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</si>
  <si>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</si>
  <si>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</si>
  <si>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</si>
  <si>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</si>
  <si>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</si>
  <si>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</si>
  <si>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</si>
  <si>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</si>
  <si>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</si>
  <si>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</si>
  <si>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</si>
  <si>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</si>
  <si>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</si>
  <si>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</si>
  <si>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</si>
  <si>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</si>
  <si>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</si>
  <si>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</si>
  <si>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</si>
  <si>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</si>
  <si>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</si>
  <si>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</si>
  <si>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</si>
  <si>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</si>
  <si>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</si>
  <si>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</si>
  <si>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</si>
  <si>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</si>
  <si>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</si>
  <si>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</si>
  <si>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</si>
  <si>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</si>
  <si>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</si>
  <si>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</si>
  <si>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</si>
  <si>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</si>
  <si>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</si>
  <si>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</si>
  <si>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</si>
  <si>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</si>
  <si>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</si>
  <si>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</si>
  <si>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</si>
  <si>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</si>
  <si>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</si>
  <si>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</si>
  <si>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</si>
  <si>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</si>
  <si>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</si>
  <si>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</si>
  <si>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</si>
  <si>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</si>
  <si>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</si>
  <si>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</si>
  <si>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</si>
  <si>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</si>
  <si>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</si>
  <si>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</si>
  <si>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</si>
  <si>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</si>
  <si>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</si>
  <si>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</si>
  <si>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</si>
  <si>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</si>
  <si>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</si>
  <si>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</si>
  <si>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</si>
  <si>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</si>
  <si>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</si>
  <si>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</si>
  <si>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</si>
  <si>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</si>
  <si>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</si>
  <si>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</si>
  <si>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</si>
  <si>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</si>
  <si>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</si>
  <si>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</si>
  <si>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</si>
  <si>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</si>
  <si>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</si>
  <si>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</si>
  <si>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</si>
  <si>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</si>
  <si>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</si>
  <si>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</si>
  <si>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</si>
  <si>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</si>
  <si>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</si>
  <si>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</si>
  <si>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</si>
  <si>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</si>
  <si>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</si>
  <si>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</si>
  <si>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</si>
  <si>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</si>
  <si>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</si>
  <si>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</si>
  <si>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</si>
  <si>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</si>
  <si>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</si>
  <si>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</si>
  <si>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</si>
  <si>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</si>
  <si>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</si>
  <si>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</si>
  <si>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</si>
  <si>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</si>
  <si>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</si>
  <si>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</si>
  <si>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</si>
  <si>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</si>
  <si>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</si>
  <si>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</si>
  <si>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</si>
  <si>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</si>
  <si>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</si>
  <si>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</si>
  <si>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</si>
  <si>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</si>
  <si>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</si>
  <si>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</si>
  <si>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</si>
  <si>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</si>
  <si>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</si>
  <si>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</si>
  <si>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</si>
  <si>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</si>
  <si>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</si>
  <si>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</si>
  <si>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</si>
  <si>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</si>
  <si>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</si>
  <si>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</si>
  <si>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</si>
  <si>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</si>
  <si>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</si>
  <si>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</si>
  <si>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</si>
  <si>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</si>
  <si>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</si>
  <si>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</si>
  <si>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</si>
  <si>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</si>
  <si>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</si>
  <si>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</si>
  <si>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</si>
  <si>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</si>
  <si>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</si>
  <si>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</si>
  <si>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</si>
  <si>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</si>
  <si>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</si>
  <si>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</si>
  <si>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</si>
  <si>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</si>
  <si>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</si>
  <si>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</si>
  <si>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</si>
  <si>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</si>
  <si>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</si>
  <si>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</si>
  <si>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</si>
  <si>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</si>
  <si>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</si>
  <si>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</si>
  <si>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</si>
  <si>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</si>
  <si>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</si>
  <si>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</si>
  <si>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</si>
  <si>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</si>
  <si>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</si>
  <si>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</si>
  <si>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</si>
  <si>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</si>
  <si>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</si>
  <si>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</si>
  <si>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</si>
  <si>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</si>
  <si>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</si>
  <si>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</si>
  <si>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</si>
  <si>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</si>
  <si>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</si>
  <si>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</si>
  <si>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</si>
  <si>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</si>
  <si>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</si>
  <si>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</si>
  <si>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</si>
  <si>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</si>
  <si>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</si>
  <si>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</si>
  <si>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</si>
  <si>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</si>
  <si>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</si>
  <si>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</si>
  <si>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</si>
  <si>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</si>
  <si>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</si>
  <si>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</si>
  <si>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</si>
  <si>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</si>
  <si>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</si>
  <si>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</si>
  <si>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</si>
  <si>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</si>
  <si>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</si>
  <si>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</si>
  <si>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</si>
  <si>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</si>
  <si>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</si>
  <si>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</si>
  <si>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</si>
  <si>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</si>
  <si>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</si>
  <si>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</si>
  <si>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</si>
  <si>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</si>
  <si>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</si>
  <si>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</si>
  <si>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</si>
  <si>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</si>
  <si>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</si>
  <si>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</si>
  <si>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</si>
  <si>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</si>
  <si>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</si>
  <si>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</si>
  <si>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</si>
  <si>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</si>
  <si>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</si>
  <si>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</si>
  <si>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</si>
  <si>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</si>
  <si>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</si>
  <si>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</si>
  <si>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</si>
  <si>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</si>
  <si>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</si>
  <si>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</si>
  <si>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</si>
  <si>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</si>
  <si>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</si>
  <si>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</si>
  <si>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</si>
  <si>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</si>
  <si>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</si>
  <si>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</si>
  <si>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</si>
  <si>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</si>
  <si>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</si>
  <si>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</si>
  <si>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</si>
  <si>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</si>
  <si>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</si>
  <si>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</si>
  <si>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</si>
  <si>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</si>
  <si>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</si>
  <si>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</si>
  <si>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</si>
  <si>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</si>
  <si>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</si>
  <si>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</si>
  <si>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</si>
  <si>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</si>
  <si>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</si>
  <si>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</si>
  <si>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</si>
  <si>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</si>
  <si>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</si>
  <si>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</si>
  <si>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</si>
  <si>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</si>
  <si>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</si>
  <si>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</si>
  <si>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</si>
  <si>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</si>
  <si>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</si>
  <si>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</si>
  <si>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</si>
  <si>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</si>
  <si>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</si>
  <si>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</si>
  <si>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</si>
  <si>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</si>
  <si>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</si>
  <si>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</si>
  <si>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</si>
  <si>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</si>
  <si>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</si>
  <si>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</si>
  <si>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</si>
  <si>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</si>
  <si>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</si>
  <si>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</si>
  <si>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</si>
  <si>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</si>
  <si>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</si>
  <si>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</si>
  <si>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</si>
  <si>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</si>
  <si>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</si>
  <si>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</si>
  <si>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</si>
  <si>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</si>
  <si>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</si>
  <si>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</si>
  <si>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</si>
  <si>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</si>
  <si>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</si>
  <si>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</si>
  <si>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</si>
  <si>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</si>
  <si>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</si>
  <si>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</si>
  <si>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</si>
  <si>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</si>
  <si>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</si>
  <si>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</si>
  <si>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</si>
  <si>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</si>
  <si>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</si>
  <si>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</si>
  <si>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</si>
  <si>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</si>
  <si>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</si>
  <si>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</si>
  <si>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</si>
  <si>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</si>
  <si>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</si>
  <si>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</si>
  <si>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</si>
  <si>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</si>
  <si>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</si>
  <si>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</si>
  <si>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</si>
  <si>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</si>
  <si>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</si>
  <si>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</si>
  <si>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</si>
  <si>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</si>
  <si>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</si>
  <si>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</si>
  <si>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</si>
  <si>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</si>
  <si>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</si>
  <si>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</si>
  <si>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</si>
  <si>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</si>
  <si>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</si>
  <si>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</si>
  <si>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</si>
  <si>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</si>
  <si>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</si>
  <si>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</si>
  <si>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</si>
  <si>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</si>
  <si>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</si>
  <si>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</si>
  <si>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</si>
  <si>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</si>
  <si>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</si>
  <si>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</si>
  <si>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</si>
  <si>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</si>
  <si>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</si>
  <si>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</si>
  <si>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</si>
  <si>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</si>
  <si>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</si>
  <si>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</si>
  <si>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</si>
  <si>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</si>
  <si>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</si>
  <si>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</si>
  <si>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</si>
  <si>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</si>
  <si>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</si>
  <si>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</si>
  <si>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</si>
  <si>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</si>
  <si>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</si>
  <si>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</si>
  <si>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</si>
  <si>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</si>
  <si>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</si>
  <si>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</si>
  <si>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</si>
  <si>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</si>
  <si>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</si>
  <si>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</si>
  <si>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</si>
  <si>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</si>
  <si>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</si>
  <si>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</si>
  <si>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</si>
  <si>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</si>
  <si>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</si>
  <si>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</si>
  <si>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</si>
  <si>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</si>
  <si>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</si>
  <si>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</si>
  <si>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</si>
  <si>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</si>
  <si>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</si>
  <si>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</si>
  <si>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</si>
  <si>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</si>
  <si>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</si>
  <si>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</si>
  <si>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</si>
  <si>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</si>
  <si>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</si>
  <si>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</si>
  <si>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</si>
  <si>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</si>
  <si>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</si>
  <si>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</si>
  <si>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</si>
  <si>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</si>
  <si>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</si>
  <si>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</si>
  <si>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</si>
  <si>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</si>
  <si>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</si>
  <si>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</si>
  <si>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</si>
  <si>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</si>
  <si>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</si>
  <si>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</si>
  <si>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</si>
  <si>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</si>
  <si>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</si>
  <si>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</si>
  <si>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</si>
  <si>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</si>
  <si>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</si>
  <si>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</si>
  <si>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</si>
  <si>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</si>
  <si>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</si>
  <si>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</si>
  <si>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</si>
  <si>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</si>
  <si>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</si>
  <si>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</si>
  <si>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</si>
  <si>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</si>
  <si>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</si>
  <si>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</si>
  <si>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</si>
  <si>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</si>
  <si>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</si>
  <si>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</si>
  <si>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</si>
  <si>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</si>
  <si>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</si>
  <si>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</si>
  <si>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</si>
  <si>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</si>
  <si>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</si>
  <si>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</si>
  <si>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</si>
  <si>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</si>
  <si>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</si>
  <si>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</si>
  <si>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</si>
  <si>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</si>
  <si>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</si>
  <si>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</si>
  <si>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</si>
  <si>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</si>
  <si>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</si>
  <si>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</si>
  <si>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</si>
  <si>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</si>
  <si>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</si>
  <si>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</si>
  <si>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</si>
  <si>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</si>
  <si>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</si>
  <si>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</si>
  <si>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</si>
  <si>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</si>
  <si>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</si>
  <si>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</si>
  <si>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</si>
  <si>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</si>
  <si>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</si>
  <si>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</si>
  <si>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</si>
  <si>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</si>
  <si>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</si>
  <si>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</si>
  <si>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</si>
  <si>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</si>
  <si>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</si>
  <si>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</si>
  <si>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</si>
  <si>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</si>
  <si>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</si>
  <si>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</si>
  <si>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</si>
  <si>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</si>
  <si>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</si>
  <si>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</si>
  <si>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</si>
  <si>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</si>
  <si>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</si>
  <si>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</si>
  <si>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</si>
  <si>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</si>
  <si>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</si>
  <si>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</si>
  <si>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</si>
  <si>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</si>
  <si>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</si>
  <si>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</si>
  <si>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</si>
  <si>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</si>
  <si>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</si>
  <si>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</si>
  <si>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</si>
  <si>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</si>
  <si>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</si>
  <si>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</si>
  <si>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</si>
  <si>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</si>
  <si>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</si>
  <si>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</si>
  <si>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</si>
  <si>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</si>
  <si>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</si>
  <si>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</si>
  <si>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</si>
  <si>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</si>
  <si>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</si>
  <si>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</si>
  <si>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</si>
  <si>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</si>
  <si>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</si>
  <si>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</si>
  <si>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</si>
  <si>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</si>
  <si>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</si>
  <si>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</si>
  <si>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</si>
  <si>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</si>
  <si>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</si>
  <si>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</si>
  <si>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</si>
  <si>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</si>
  <si>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</si>
  <si>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</si>
  <si>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</si>
  <si>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</si>
  <si>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</si>
  <si>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</si>
  <si>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</si>
  <si>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</si>
  <si>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</si>
  <si>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</si>
  <si>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</si>
  <si>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</si>
  <si>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</si>
  <si>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</si>
  <si>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</si>
  <si>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</si>
  <si>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</si>
  <si>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</si>
  <si>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</si>
  <si>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</si>
  <si>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</si>
  <si>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</si>
  <si>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</si>
  <si>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</si>
  <si>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</si>
  <si>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</si>
  <si>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</si>
  <si>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</si>
  <si>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</si>
  <si>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</si>
  <si>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</si>
  <si>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</si>
  <si>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</si>
  <si>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</si>
  <si>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</si>
  <si>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</si>
  <si>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</si>
  <si>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</si>
  <si>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</si>
  <si>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</si>
  <si>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</si>
  <si>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</si>
  <si>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</si>
  <si>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</si>
  <si>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</si>
  <si>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</si>
  <si>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</si>
  <si>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</si>
  <si>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</si>
  <si>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</si>
  <si>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</si>
  <si>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</si>
  <si>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</si>
  <si>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</si>
  <si>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</si>
  <si>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</si>
  <si>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</si>
  <si>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</si>
  <si>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</si>
  <si>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</si>
  <si>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</si>
  <si>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</si>
  <si>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</si>
  <si>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</si>
  <si>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</si>
  <si>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</si>
  <si>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</si>
  <si>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</si>
  <si>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</si>
  <si>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</si>
  <si>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</si>
  <si>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</si>
  <si>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</si>
  <si>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</si>
  <si>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</si>
  <si>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</si>
  <si>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</si>
  <si>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</si>
  <si>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</si>
  <si>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</si>
  <si>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</si>
  <si>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</si>
  <si>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</si>
  <si>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</si>
  <si>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</si>
  <si>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</si>
  <si>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</si>
  <si>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</si>
  <si>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</si>
  <si>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</si>
  <si>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</si>
  <si>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</si>
  <si>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</si>
  <si>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</si>
  <si>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</si>
  <si>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</si>
  <si>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</si>
  <si>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</si>
  <si>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</si>
  <si>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</si>
  <si>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</si>
  <si>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</si>
  <si>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</si>
  <si>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</si>
  <si>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</si>
  <si>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</si>
  <si>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</si>
  <si>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</si>
  <si>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</si>
  <si>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</si>
  <si>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</si>
  <si>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</si>
  <si>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</si>
  <si>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</si>
  <si>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</si>
  <si>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</si>
  <si>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</si>
  <si>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</si>
  <si>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</si>
  <si>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</si>
  <si>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</si>
  <si>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</si>
  <si>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</si>
  <si>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</si>
  <si>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</si>
  <si>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</si>
  <si>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</si>
  <si>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</si>
  <si>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</si>
  <si>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</si>
  <si>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</si>
  <si>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</si>
  <si>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</si>
  <si>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</si>
  <si>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</si>
  <si>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</si>
  <si>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</si>
  <si>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</si>
  <si>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</si>
  <si>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</si>
  <si>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</si>
  <si>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</si>
  <si>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</si>
  <si>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</si>
  <si>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</si>
  <si>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</si>
  <si>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</si>
  <si>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</si>
  <si>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</si>
  <si>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</si>
  <si>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</si>
  <si>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</si>
  <si>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</si>
  <si>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</si>
  <si>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</si>
  <si>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</si>
  <si>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</si>
  <si>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</si>
  <si>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</si>
  <si>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</si>
  <si>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</si>
  <si>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</si>
  <si>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</si>
  <si>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</si>
  <si>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</si>
  <si>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</si>
  <si>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</si>
  <si>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</si>
  <si>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</si>
  <si>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</si>
  <si>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</si>
  <si>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</si>
  <si>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</si>
  <si>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</si>
  <si>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</si>
  <si>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</si>
  <si>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</si>
  <si>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</si>
  <si>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</si>
  <si>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</si>
  <si>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</si>
  <si>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</si>
  <si>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</si>
  <si>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</si>
  <si>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</si>
  <si>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</si>
  <si>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</si>
  <si>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</si>
  <si>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</si>
  <si>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</si>
  <si>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</si>
  <si>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</si>
  <si>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</si>
  <si>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</si>
  <si>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</si>
  <si>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</si>
  <si>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</si>
  <si>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</si>
  <si>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</si>
  <si>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</si>
  <si>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</si>
  <si>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</si>
  <si>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</si>
  <si>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</si>
  <si>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</si>
  <si>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</si>
  <si>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</si>
  <si>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</si>
  <si>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</si>
  <si>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</si>
  <si>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</si>
  <si>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</si>
  <si>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</si>
  <si>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</si>
  <si>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</si>
  <si>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</si>
  <si>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</si>
  <si>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</si>
  <si>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</si>
  <si>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</si>
  <si>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</si>
  <si>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</si>
  <si>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</si>
  <si>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</si>
  <si>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</si>
  <si>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</si>
  <si>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</si>
  <si>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</si>
  <si>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</si>
  <si>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</si>
  <si>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</si>
  <si>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</si>
  <si>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</si>
  <si>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</si>
  <si>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</si>
  <si>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</si>
  <si>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</si>
  <si>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</si>
  <si>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</si>
  <si>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</si>
  <si>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</si>
  <si>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</si>
  <si>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</si>
  <si>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</si>
  <si>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</si>
  <si>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</si>
  <si>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</si>
  <si>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</si>
  <si>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</si>
  <si>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</si>
  <si>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</si>
  <si>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</si>
  <si>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</si>
  <si>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</si>
  <si>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</si>
  <si>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</si>
  <si>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</si>
  <si>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</si>
  <si>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</si>
  <si>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</si>
  <si>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</si>
  <si>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</si>
  <si>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</si>
  <si>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</si>
  <si>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</si>
  <si>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</si>
  <si>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</si>
  <si>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</si>
  <si>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</si>
  <si>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</si>
  <si>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</si>
  <si>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</si>
  <si>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</si>
  <si>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</si>
  <si>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</si>
  <si>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</si>
  <si>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</si>
  <si>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</si>
  <si>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</si>
  <si>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</si>
  <si>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</si>
  <si>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</si>
  <si>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</si>
  <si>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</si>
  <si>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</si>
  <si>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</si>
  <si>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</si>
  <si>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</si>
  <si>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</si>
  <si>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</si>
  <si>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</si>
  <si>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</si>
  <si>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</si>
  <si>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</si>
  <si>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</si>
  <si>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</si>
  <si>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</si>
  <si>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</si>
  <si>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</si>
  <si>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</si>
  <si>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</si>
  <si>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</si>
  <si>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</si>
  <si>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</si>
  <si>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</si>
  <si>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</si>
  <si>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</si>
  <si>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</si>
  <si>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</si>
  <si>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</si>
  <si>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</si>
  <si>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</si>
  <si>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</si>
  <si>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</si>
  <si>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</si>
  <si>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</si>
  <si>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</si>
  <si>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</si>
  <si>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</si>
  <si>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</si>
  <si>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</si>
  <si>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</si>
  <si>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</si>
  <si>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</si>
  <si>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</si>
  <si>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</si>
  <si>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</si>
  <si>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</si>
  <si>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</si>
  <si>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</si>
  <si>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</si>
  <si>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</si>
  <si>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</si>
  <si>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</si>
  <si>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</si>
  <si>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</si>
  <si>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</si>
  <si>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</si>
  <si>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</si>
  <si>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</si>
  <si>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</si>
  <si>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</si>
  <si>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</si>
  <si>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</si>
  <si>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</si>
  <si>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</si>
  <si>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</si>
  <si>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</si>
  <si>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</si>
  <si>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</si>
  <si>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</si>
  <si>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</si>
  <si>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</si>
  <si>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</si>
  <si>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</si>
  <si>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</si>
  <si>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</si>
  <si>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</si>
  <si>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</si>
  <si>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</si>
  <si>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</si>
  <si>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</si>
  <si>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</si>
  <si>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</si>
  <si>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</si>
  <si>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</si>
  <si>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</si>
  <si>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</si>
  <si>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</si>
  <si>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</si>
  <si>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</si>
  <si>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</si>
  <si>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</si>
  <si>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</si>
  <si>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</si>
  <si>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</si>
  <si>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</si>
  <si>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</si>
  <si>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</si>
  <si>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</si>
  <si>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</si>
  <si>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</si>
  <si>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</si>
  <si>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</si>
  <si>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</si>
  <si>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</si>
  <si>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</si>
  <si>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</si>
  <si>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</si>
  <si>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</si>
  <si>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</si>
  <si>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</si>
  <si>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</si>
  <si>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</si>
  <si>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</si>
  <si>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</si>
  <si>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</si>
  <si>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</si>
  <si>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</si>
  <si>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</si>
  <si>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</si>
  <si>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</si>
  <si>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</si>
  <si>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</si>
  <si>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</si>
  <si>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</si>
  <si>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</si>
  <si>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</si>
  <si>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</si>
  <si>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</si>
  <si>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</si>
  <si>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</si>
  <si>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</si>
  <si>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</si>
  <si>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</si>
  <si>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</si>
  <si>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</si>
  <si>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</si>
  <si>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</si>
  <si>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</si>
  <si>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</si>
  <si>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</si>
  <si>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</si>
  <si>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</si>
  <si>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</si>
  <si>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</si>
  <si>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</si>
  <si>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</si>
  <si>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</si>
  <si>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</si>
  <si>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</si>
  <si>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</si>
  <si>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</si>
  <si>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</si>
  <si>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</si>
  <si>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</si>
  <si>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</si>
  <si>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</si>
  <si>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</si>
  <si>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</si>
  <si>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</si>
  <si>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</si>
  <si>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</si>
  <si>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</si>
  <si>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</si>
  <si>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</si>
  <si>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</si>
  <si>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</si>
  <si>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</si>
  <si>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</si>
  <si>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</si>
  <si>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</si>
  <si>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</si>
  <si>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</si>
  <si>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</si>
  <si>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</si>
  <si>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</si>
  <si>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</si>
  <si>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</si>
  <si>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</si>
  <si>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</si>
  <si>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</si>
  <si>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</si>
  <si>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</si>
  <si>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</si>
  <si>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</si>
  <si>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</si>
  <si>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</si>
  <si>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</si>
  <si>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</si>
  <si>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</si>
  <si>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</si>
  <si>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</si>
  <si>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</si>
  <si>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</si>
  <si>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</si>
  <si>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</si>
  <si>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</si>
  <si>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</si>
  <si>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</si>
  <si>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</si>
  <si>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</si>
  <si>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</si>
  <si>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</si>
  <si>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</si>
  <si>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</si>
  <si>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</si>
  <si>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</si>
  <si>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</si>
  <si>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</si>
  <si>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</si>
  <si>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</si>
  <si>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</si>
  <si>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</si>
  <si>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</si>
  <si>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</si>
  <si>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</si>
  <si>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</si>
  <si>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</si>
  <si>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</si>
  <si>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</si>
  <si>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</si>
  <si>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</si>
  <si>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</si>
  <si>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</si>
  <si>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</si>
  <si>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</si>
  <si>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</si>
  <si>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</si>
  <si>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</si>
  <si>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</si>
  <si>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</si>
  <si>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</si>
  <si>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</si>
  <si>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</si>
  <si>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</si>
  <si>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</si>
  <si>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</si>
  <si>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</si>
  <si>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</si>
  <si>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</si>
  <si>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</si>
  <si>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</si>
  <si>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</si>
  <si>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</si>
  <si>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</si>
  <si>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</si>
  <si>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</si>
  <si>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</si>
  <si>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</si>
  <si>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</si>
  <si>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</si>
  <si>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</si>
  <si>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</si>
  <si>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</si>
  <si>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</si>
  <si>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</si>
  <si>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</si>
  <si>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</si>
  <si>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</si>
  <si>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</si>
  <si>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</si>
  <si>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</si>
  <si>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</si>
  <si>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</si>
  <si>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</si>
  <si>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</si>
  <si>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</si>
  <si>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</si>
  <si>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</si>
  <si>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</si>
  <si>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</si>
  <si>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</si>
  <si>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</si>
  <si>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</si>
  <si>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</si>
  <si>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</si>
  <si>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</si>
  <si>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</si>
  <si>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</si>
  <si>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</si>
  <si>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</si>
  <si>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</si>
  <si>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</si>
  <si>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</si>
  <si>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</si>
  <si>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</si>
  <si>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</si>
  <si>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</si>
  <si>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</si>
  <si>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</si>
  <si>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</si>
  <si>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</si>
  <si>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</si>
  <si>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</si>
  <si>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</si>
  <si>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</si>
  <si>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</si>
  <si>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</si>
  <si>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</si>
  <si>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</si>
  <si>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</si>
  <si>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</si>
  <si>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</si>
  <si>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</si>
  <si>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</si>
  <si>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</si>
  <si>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</si>
  <si>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</si>
  <si>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</si>
  <si>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</si>
  <si>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</si>
  <si>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</si>
  <si>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</si>
  <si>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</si>
  <si>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</si>
  <si>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</si>
  <si>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</si>
  <si>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</si>
  <si>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</si>
  <si>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</si>
  <si>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</si>
  <si>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</si>
  <si>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</si>
  <si>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</si>
  <si>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</si>
  <si>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</si>
  <si>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</si>
  <si>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</si>
  <si>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</si>
  <si>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</si>
  <si>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</si>
  <si>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</si>
  <si>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</si>
  <si>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</si>
  <si>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</si>
  <si>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</si>
  <si>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</si>
  <si>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</si>
  <si>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</si>
  <si>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</si>
  <si>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</si>
  <si>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</si>
  <si>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</si>
  <si>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</si>
  <si>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</si>
  <si>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</si>
  <si>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</si>
  <si>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</si>
  <si>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</si>
  <si>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</si>
  <si>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</si>
  <si>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</si>
  <si>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</si>
  <si>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</si>
  <si>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</si>
  <si>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</si>
  <si>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</si>
  <si>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</si>
  <si>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</si>
  <si>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</si>
  <si>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</si>
  <si>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</si>
  <si>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</si>
  <si>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</si>
  <si>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</si>
  <si>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</si>
  <si>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</si>
  <si>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</si>
  <si>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</si>
  <si>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</si>
  <si>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</si>
  <si>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</si>
  <si>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</si>
  <si>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</si>
  <si>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</si>
  <si>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</si>
  <si>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</si>
  <si>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</si>
  <si>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</si>
  <si>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</si>
  <si>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</si>
  <si>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</si>
  <si>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</si>
  <si>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</si>
  <si>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</si>
  <si>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</si>
  <si>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</si>
  <si>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</si>
  <si>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</si>
  <si>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</si>
  <si>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</si>
  <si>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</si>
  <si>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</si>
  <si>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</si>
  <si>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</si>
  <si>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</si>
  <si>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</si>
  <si>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</si>
  <si>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</si>
  <si>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</si>
  <si>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</si>
  <si>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</si>
  <si>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</si>
  <si>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</si>
  <si>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</si>
  <si>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</si>
  <si>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</si>
  <si>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</si>
  <si>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</si>
  <si>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</si>
  <si>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</si>
  <si>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</si>
  <si>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</si>
  <si>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</si>
  <si>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</si>
  <si>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</si>
  <si>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</si>
  <si>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</si>
  <si>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</si>
  <si>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</si>
  <si>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</si>
  <si>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</si>
  <si>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</si>
  <si>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</si>
  <si>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</si>
  <si>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</si>
  <si>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</si>
  <si>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</si>
  <si>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</si>
  <si>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</si>
  <si>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</si>
  <si>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</si>
  <si>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</si>
  <si>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</si>
  <si>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</si>
  <si>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</si>
  <si>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</si>
  <si>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</si>
  <si>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</si>
  <si>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</si>
  <si>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</si>
  <si>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</si>
  <si>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</si>
  <si>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</si>
  <si>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</si>
  <si>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</si>
  <si>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</si>
  <si>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</si>
  <si>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</si>
  <si>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</si>
  <si>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</si>
  <si>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</si>
  <si>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</si>
  <si>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</si>
  <si>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</si>
  <si>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</si>
  <si>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</si>
  <si>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</si>
  <si>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</si>
  <si>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</si>
  <si>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</si>
  <si>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</si>
  <si>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</si>
  <si>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</si>
  <si>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</si>
  <si>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</si>
  <si>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</si>
  <si>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</si>
  <si>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</si>
  <si>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</si>
  <si>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</si>
  <si>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</si>
  <si>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</si>
  <si>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</si>
  <si>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</si>
  <si>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</si>
  <si>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</si>
  <si>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</si>
  <si>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</si>
  <si>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</si>
  <si>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</si>
  <si>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</si>
  <si>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</si>
  <si>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</si>
  <si>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</si>
  <si>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</si>
  <si>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</si>
  <si>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</si>
  <si>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</si>
  <si>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</si>
  <si>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</si>
  <si>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</si>
  <si>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</si>
  <si>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</si>
  <si>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</si>
  <si>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</si>
  <si>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</si>
  <si>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</si>
  <si>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</si>
  <si>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</si>
  <si>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</si>
  <si>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</si>
  <si>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</si>
  <si>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</si>
  <si>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</si>
  <si>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</si>
  <si>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</si>
  <si>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</si>
  <si>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</si>
  <si>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</si>
  <si>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</si>
  <si>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</si>
  <si>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</si>
  <si>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</si>
  <si>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</si>
  <si>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</si>
  <si>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</si>
  <si>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</si>
  <si>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</si>
  <si>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</si>
  <si>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</si>
  <si>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</si>
  <si>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</si>
  <si>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</si>
  <si>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</si>
  <si>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</si>
  <si>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</si>
  <si>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</si>
  <si>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</si>
  <si>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</si>
  <si>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</si>
  <si>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</si>
  <si>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</si>
  <si>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</si>
  <si>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</si>
  <si>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</si>
  <si>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</si>
  <si>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</si>
  <si>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</si>
  <si>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</si>
  <si>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</si>
  <si>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</si>
  <si>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</si>
  <si>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</si>
  <si>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</si>
  <si>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</si>
  <si>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</si>
  <si>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</si>
  <si>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</si>
  <si>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</si>
  <si>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</si>
  <si>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</si>
  <si>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</si>
  <si>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</si>
  <si>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</si>
  <si>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</si>
  <si>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</si>
  <si>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</si>
  <si>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</si>
  <si>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</si>
  <si>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</si>
  <si>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</si>
  <si>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</si>
  <si>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</si>
  <si>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</si>
  <si>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</si>
  <si>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</si>
  <si>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</si>
  <si>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</si>
  <si>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</si>
  <si>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</si>
  <si>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</si>
  <si>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</si>
  <si>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</si>
  <si>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</si>
  <si>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</si>
  <si>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</si>
  <si>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</si>
  <si>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</si>
  <si>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</si>
  <si>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</si>
  <si>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</si>
  <si>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</si>
  <si>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</si>
  <si>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</si>
  <si>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</si>
  <si>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</si>
  <si>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</si>
  <si>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</si>
  <si>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</si>
  <si>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</si>
  <si>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</si>
  <si>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</si>
  <si>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</si>
  <si>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</si>
  <si>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</si>
  <si>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</si>
  <si>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</si>
  <si>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</si>
  <si>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</si>
  <si>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</si>
  <si>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</si>
  <si>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</si>
  <si>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</si>
  <si>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</si>
  <si>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</si>
  <si>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</si>
  <si>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</si>
  <si>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</si>
  <si>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</si>
  <si>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</si>
  <si>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</si>
  <si>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</si>
  <si>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</si>
  <si>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</si>
  <si>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</si>
  <si>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</si>
  <si>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</si>
  <si>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</si>
  <si>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</si>
  <si>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</si>
  <si>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</si>
  <si>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</si>
  <si>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</si>
  <si>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</si>
  <si>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</si>
  <si>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</si>
  <si>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</si>
  <si>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</si>
  <si>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</si>
  <si>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</si>
  <si>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</si>
  <si>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</si>
  <si>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</si>
  <si>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</si>
  <si>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</si>
  <si>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</si>
  <si>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</si>
  <si>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</si>
  <si>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</si>
  <si>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</si>
  <si>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</si>
  <si>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</si>
  <si>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</si>
  <si>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</si>
  <si>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</si>
  <si>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</si>
  <si>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</si>
  <si>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</si>
  <si>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</si>
  <si>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</si>
  <si>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</si>
  <si>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</si>
  <si>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</si>
  <si>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</si>
  <si>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</si>
  <si>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</si>
  <si>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</si>
  <si>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</si>
  <si>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</si>
  <si>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</si>
  <si>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</si>
  <si>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</si>
  <si>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</si>
  <si>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</si>
  <si>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</si>
  <si>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</si>
  <si>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</si>
  <si>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</si>
  <si>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</si>
  <si>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</si>
  <si>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</si>
  <si>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</si>
  <si>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</si>
  <si>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</si>
  <si>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</si>
  <si>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</si>
  <si>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</si>
  <si>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</si>
  <si>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</si>
  <si>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</si>
  <si>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</si>
  <si>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</si>
  <si>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</si>
  <si>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</si>
  <si>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</si>
  <si>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</si>
  <si>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</si>
  <si>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</si>
  <si>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</si>
  <si>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</si>
  <si>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</si>
  <si>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</si>
  <si>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</si>
  <si>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</si>
  <si>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</si>
  <si>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</si>
  <si>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</si>
  <si>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</si>
  <si>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</si>
  <si>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</si>
  <si>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</si>
  <si>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</si>
  <si>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</si>
  <si>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</si>
  <si>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</si>
  <si>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</si>
  <si>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</si>
  <si>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</si>
  <si>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</si>
  <si>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</si>
  <si>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</si>
  <si>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</si>
  <si>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</si>
  <si>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</si>
  <si>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</si>
  <si>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</si>
  <si>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</si>
  <si>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</si>
  <si>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</si>
  <si>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</si>
  <si>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</si>
  <si>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</si>
  <si>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</si>
  <si>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</si>
  <si>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</si>
  <si>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</si>
  <si>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</si>
  <si>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</si>
  <si>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</si>
  <si>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</si>
  <si>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</si>
  <si>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</si>
  <si>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</si>
  <si>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</si>
  <si>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</si>
  <si>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</si>
  <si>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</si>
  <si>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</si>
  <si>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</si>
  <si>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</si>
  <si>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</si>
  <si>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</si>
  <si>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</si>
  <si>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</si>
  <si>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</si>
  <si>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</si>
  <si>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</si>
  <si>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</si>
  <si>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</si>
  <si>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</si>
  <si>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</si>
  <si>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</si>
  <si>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</si>
  <si>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</si>
  <si>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</si>
  <si>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</si>
  <si>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</si>
  <si>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</si>
  <si>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</si>
  <si>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</si>
  <si>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</si>
  <si>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</si>
  <si>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</si>
  <si>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</si>
  <si>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</si>
  <si>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</si>
  <si>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</si>
  <si>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</si>
  <si>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</si>
  <si>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</si>
  <si>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</si>
  <si>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</si>
  <si>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</si>
  <si>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</si>
  <si>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</si>
  <si>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</si>
  <si>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</si>
  <si>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</si>
  <si>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</si>
  <si>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</si>
  <si>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</si>
  <si>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</si>
  <si>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</si>
  <si>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</si>
  <si>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</si>
  <si>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</si>
  <si>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</si>
  <si>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</si>
  <si>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</si>
  <si>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</si>
  <si>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</si>
  <si>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</si>
  <si>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</si>
  <si>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</si>
  <si>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</si>
  <si>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</si>
  <si>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</si>
  <si>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</si>
  <si>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</si>
  <si>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</si>
  <si>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</si>
  <si>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</si>
  <si>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</si>
  <si>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</si>
  <si>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</si>
  <si>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</si>
  <si>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</si>
  <si>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</si>
  <si>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</si>
  <si>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</si>
  <si>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</si>
  <si>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</si>
  <si>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</si>
  <si>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</si>
  <si>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</si>
  <si>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</si>
  <si>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</si>
  <si>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</si>
  <si>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</si>
  <si>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</si>
  <si>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</si>
  <si>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</si>
  <si>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</si>
  <si>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</si>
  <si>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</si>
  <si>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</si>
  <si>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</si>
  <si>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</si>
  <si>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</si>
  <si>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</si>
  <si>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</si>
  <si>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</si>
  <si>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</si>
  <si>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</si>
  <si>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</si>
  <si>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</si>
  <si>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</si>
  <si>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</si>
  <si>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</si>
  <si>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</si>
  <si>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</si>
  <si>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</si>
  <si>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</si>
  <si>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</si>
  <si>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</si>
  <si>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</si>
  <si>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</si>
  <si>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</si>
  <si>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</si>
  <si>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</si>
  <si>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</si>
  <si>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</si>
  <si>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</si>
  <si>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</si>
  <si>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</si>
  <si>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</si>
  <si>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</si>
  <si>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</si>
  <si>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</si>
  <si>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</si>
  <si>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</si>
  <si>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</si>
  <si>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</si>
  <si>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</si>
  <si>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</si>
  <si>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</si>
  <si>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</si>
  <si>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</si>
  <si>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</si>
  <si>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</si>
  <si>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</si>
  <si>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</si>
  <si>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</si>
  <si>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</si>
  <si>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</si>
  <si>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</si>
  <si>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</si>
  <si>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</si>
  <si>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</si>
  <si>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</si>
  <si>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</si>
  <si>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</si>
  <si>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</si>
  <si>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</si>
  <si>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</si>
  <si>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</si>
  <si>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</si>
  <si>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</si>
  <si>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</si>
  <si>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</si>
  <si>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</si>
  <si>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</si>
  <si>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</si>
  <si>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</si>
  <si>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</si>
  <si>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</si>
  <si>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</si>
  <si>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</si>
  <si>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</si>
  <si>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</si>
  <si>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</si>
  <si>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</si>
  <si>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</si>
  <si>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</si>
  <si>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</si>
  <si>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</si>
  <si>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</si>
  <si>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</si>
  <si>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</si>
  <si>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</si>
  <si>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</si>
  <si>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</si>
  <si>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</si>
  <si>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</si>
  <si>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</si>
  <si>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</si>
  <si>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</si>
  <si>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</si>
  <si>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</si>
  <si>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</si>
  <si>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</si>
  <si>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</si>
  <si>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</si>
  <si>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</si>
  <si>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</si>
  <si>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</si>
  <si>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</si>
  <si>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</si>
  <si>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</si>
  <si>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</si>
  <si>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</si>
  <si>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</si>
  <si>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</si>
  <si>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</si>
  <si>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</si>
  <si>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</si>
  <si>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</si>
  <si>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</si>
  <si>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</si>
  <si>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</si>
  <si>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</si>
  <si>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</si>
  <si>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</si>
  <si>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</si>
  <si>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</si>
  <si>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</si>
  <si>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</si>
  <si>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</si>
  <si>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</si>
  <si>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</si>
  <si>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</si>
  <si>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</si>
  <si>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</si>
  <si>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</si>
  <si>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</si>
  <si>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</si>
  <si>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</si>
  <si>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</si>
  <si>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</si>
  <si>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</si>
  <si>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</si>
  <si>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</si>
  <si>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</si>
  <si>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</si>
  <si>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</si>
  <si>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</si>
  <si>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</si>
  <si>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</si>
  <si>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</si>
  <si>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</si>
  <si>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</si>
  <si>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</si>
  <si>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</si>
  <si>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</si>
  <si>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</si>
  <si>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</si>
  <si>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</si>
  <si>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</si>
  <si>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</si>
  <si>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</si>
  <si>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</si>
  <si>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</si>
  <si>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</si>
  <si>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</si>
  <si>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</si>
  <si>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</si>
  <si>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</si>
  <si>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</si>
  <si>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</si>
  <si>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</si>
  <si>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</si>
  <si>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</si>
  <si>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</si>
  <si>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</si>
  <si>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</si>
  <si>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</si>
  <si>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</si>
  <si>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</si>
  <si>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</si>
  <si>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</si>
  <si>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</si>
  <si>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</si>
  <si>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</si>
  <si>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</si>
  <si>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</si>
  <si>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</si>
  <si>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</si>
  <si>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</si>
  <si>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</si>
  <si>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</si>
  <si>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</si>
  <si>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</si>
  <si>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</si>
  <si>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</si>
  <si>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</si>
  <si>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</si>
  <si>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</si>
  <si>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</si>
  <si>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</si>
  <si>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</si>
  <si>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</si>
  <si>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</si>
  <si>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</si>
  <si>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</si>
  <si>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</si>
  <si>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</si>
  <si>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</si>
  <si>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</si>
  <si>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</si>
  <si>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</si>
  <si>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</si>
  <si>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</si>
  <si>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</si>
  <si>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</si>
  <si>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</si>
  <si>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</si>
  <si>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</si>
  <si>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</si>
  <si>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</si>
  <si>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</si>
  <si>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</si>
  <si>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</si>
  <si>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</si>
  <si>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</si>
  <si>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</si>
  <si>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</si>
  <si>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</si>
  <si>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</si>
  <si>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</si>
  <si>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</si>
  <si>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</si>
  <si>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</si>
  <si>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</si>
  <si>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</si>
  <si>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</si>
  <si>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</si>
  <si>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</si>
  <si>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</si>
  <si>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</si>
  <si>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</si>
  <si>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</si>
  <si>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</si>
  <si>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</si>
  <si>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</si>
  <si>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</si>
  <si>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</si>
  <si>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</si>
  <si>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</si>
  <si>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</si>
  <si>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</si>
  <si>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</si>
  <si>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</si>
  <si>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</si>
  <si>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</si>
  <si>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</si>
  <si>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</si>
  <si>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</si>
  <si>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</si>
  <si>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</si>
  <si>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</si>
  <si>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</si>
  <si>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</si>
  <si>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</si>
  <si>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</si>
  <si>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</si>
  <si>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</si>
  <si>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</si>
  <si>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</si>
  <si>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</si>
  <si>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</si>
  <si>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</si>
  <si>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</si>
  <si>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</si>
  <si>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</si>
  <si>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</si>
  <si>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</si>
  <si>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</si>
  <si>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</si>
  <si>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</si>
  <si>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</si>
  <si>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</si>
  <si>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</si>
  <si>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</si>
  <si>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</si>
  <si>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</si>
  <si>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</si>
  <si>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</si>
  <si>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</si>
  <si>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</si>
  <si>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</si>
  <si>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</si>
  <si>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</si>
  <si>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</si>
  <si>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</si>
  <si>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</si>
  <si>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</si>
  <si>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</si>
  <si>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</si>
  <si>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</si>
  <si>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</si>
  <si>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</si>
  <si>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</si>
  <si>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</si>
  <si>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</si>
  <si>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</si>
  <si>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</si>
  <si>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</si>
  <si>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</si>
  <si>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</si>
  <si>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</si>
  <si>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</si>
  <si>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</si>
  <si>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</si>
  <si>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</si>
  <si>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</si>
  <si>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</si>
  <si>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</si>
  <si>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</si>
  <si>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</si>
  <si>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</si>
  <si>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</si>
  <si>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</si>
  <si>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</si>
  <si>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</si>
  <si>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</si>
  <si>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</si>
  <si>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</si>
  <si>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</si>
  <si>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</si>
  <si>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</si>
  <si>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</si>
  <si>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</si>
  <si>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</si>
  <si>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</si>
  <si>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</si>
  <si>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</si>
  <si>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</si>
  <si>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</si>
  <si>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</si>
  <si>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</si>
  <si>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</si>
  <si>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</si>
  <si>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</si>
  <si>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</si>
  <si>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</si>
  <si>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</si>
  <si>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</si>
  <si>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</si>
  <si>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</si>
  <si>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</si>
  <si>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</si>
  <si>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</si>
  <si>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</si>
  <si>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</si>
  <si>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</si>
  <si>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</si>
  <si>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</si>
  <si>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</si>
  <si>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</si>
  <si>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</si>
  <si>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</si>
  <si>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</si>
  <si>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</si>
  <si>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</si>
  <si>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</si>
  <si>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</si>
  <si>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</si>
  <si>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</si>
  <si>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</si>
  <si>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</si>
  <si>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</si>
  <si>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</si>
  <si>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</si>
  <si>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</si>
  <si>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</si>
  <si>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</si>
  <si>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</si>
  <si>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</si>
  <si>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</si>
  <si>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</si>
  <si>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</si>
  <si>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</si>
  <si>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</si>
  <si>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</si>
  <si>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</si>
  <si>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</si>
  <si>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</si>
  <si>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</si>
  <si>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</si>
  <si>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</si>
  <si>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</si>
  <si>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</si>
  <si>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</si>
  <si>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</si>
  <si>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</si>
  <si>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</si>
  <si>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</si>
  <si>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</si>
  <si>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</si>
  <si>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</si>
  <si>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</si>
  <si>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</si>
  <si>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</si>
  <si>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</si>
  <si>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</si>
  <si>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</si>
  <si>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</si>
  <si>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</si>
  <si>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</si>
  <si>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</si>
  <si>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</si>
  <si>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</si>
  <si>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</si>
  <si>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</si>
  <si>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</si>
  <si>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</si>
  <si>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</si>
  <si>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</si>
  <si>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</si>
  <si>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</si>
  <si>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</si>
  <si>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</si>
  <si>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</si>
  <si>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</si>
  <si>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</si>
  <si>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</si>
  <si>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</si>
  <si>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</si>
  <si>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</si>
  <si>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</si>
  <si>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</si>
  <si>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</si>
  <si>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</si>
  <si>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</si>
  <si>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</si>
  <si>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</si>
  <si>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</si>
  <si>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</si>
  <si>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</si>
  <si>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</si>
  <si>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</si>
  <si>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</si>
  <si>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</si>
  <si>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</si>
  <si>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</si>
  <si>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</si>
  <si>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</si>
  <si>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</si>
  <si>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</si>
  <si>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</si>
  <si>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</si>
  <si>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</si>
  <si>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</si>
  <si>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</si>
  <si>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</si>
  <si>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</si>
  <si>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</si>
  <si>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</si>
  <si>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</si>
  <si>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</si>
  <si>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</si>
  <si>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</si>
  <si>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</si>
  <si>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</si>
  <si>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</si>
  <si>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</si>
  <si>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</si>
  <si>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</si>
  <si>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</si>
  <si>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</si>
  <si>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</si>
  <si>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</si>
  <si>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</si>
  <si>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</si>
  <si>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</si>
  <si>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</si>
  <si>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</si>
  <si>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</si>
  <si>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</si>
  <si>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</si>
  <si>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</si>
  <si>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</si>
  <si>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</si>
  <si>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</si>
  <si>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</si>
  <si>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</si>
  <si>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</si>
  <si>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</si>
  <si>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</si>
  <si>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</si>
  <si>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</si>
  <si>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</si>
  <si>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</si>
  <si>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</si>
  <si>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</si>
  <si>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</si>
  <si>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</si>
  <si>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</si>
  <si>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</si>
  <si>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</si>
  <si>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</si>
  <si>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</si>
  <si>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</si>
  <si>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</si>
  <si>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</si>
  <si>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</si>
  <si>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</si>
  <si>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</si>
  <si>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</si>
  <si>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</si>
  <si>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</si>
  <si>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</si>
  <si>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</si>
  <si>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</si>
  <si>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</si>
  <si>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</si>
  <si>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</si>
  <si>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</si>
  <si>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</si>
  <si>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</si>
  <si>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</si>
  <si>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</si>
  <si>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</si>
  <si>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</si>
  <si>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</si>
  <si>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</si>
  <si>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</si>
  <si>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</si>
  <si>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</si>
  <si>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</si>
  <si>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</si>
  <si>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</si>
  <si>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</si>
  <si>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</si>
  <si>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</si>
  <si>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</si>
  <si>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</si>
  <si>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</si>
  <si>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</si>
  <si>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</si>
  <si>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</si>
  <si>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</si>
  <si>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</si>
  <si>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</si>
  <si>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</si>
  <si>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</si>
  <si>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</si>
  <si>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</si>
  <si>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</si>
  <si>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</si>
  <si>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</si>
  <si>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</si>
  <si>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</si>
  <si>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</si>
  <si>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</si>
  <si>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</si>
  <si>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</si>
  <si>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</si>
  <si>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</si>
  <si>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</si>
  <si>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</si>
  <si>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</si>
  <si>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</si>
  <si>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</si>
  <si>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</si>
  <si>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</si>
  <si>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</si>
  <si>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</si>
  <si>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</si>
  <si>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</si>
  <si>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</si>
  <si>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</si>
  <si>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</si>
  <si>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</si>
  <si>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</si>
  <si>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</si>
  <si>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</si>
  <si>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</si>
  <si>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</si>
  <si>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</si>
  <si>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</si>
  <si>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</si>
  <si>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</si>
  <si>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</si>
  <si>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</si>
  <si>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</si>
  <si>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</si>
  <si>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</si>
  <si>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</si>
  <si>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</si>
  <si>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</si>
  <si>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</si>
  <si>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</si>
  <si>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</si>
  <si>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</si>
  <si>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</si>
  <si>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</si>
  <si>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</si>
  <si>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</si>
  <si>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</si>
  <si>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</si>
  <si>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</si>
  <si>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</si>
  <si>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</si>
  <si>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</si>
  <si>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</si>
  <si>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</si>
  <si>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</si>
  <si>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</si>
  <si>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</si>
  <si>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</si>
  <si>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</si>
  <si>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</si>
  <si>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</si>
  <si>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</si>
  <si>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</si>
  <si>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</si>
  <si>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</si>
  <si>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</si>
  <si>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</si>
  <si>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</si>
  <si>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</si>
  <si>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</si>
  <si>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</si>
  <si>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</si>
  <si>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</si>
  <si>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</si>
  <si>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</si>
  <si>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</si>
  <si>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</si>
  <si>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</si>
  <si>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</si>
  <si>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</si>
  <si>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</si>
  <si>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</si>
  <si>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</si>
  <si>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</si>
  <si>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</si>
  <si>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</si>
  <si>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</si>
  <si>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</si>
  <si>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</si>
  <si>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</si>
  <si>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</si>
  <si>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</si>
  <si>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</si>
  <si>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</si>
  <si>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</si>
  <si>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</si>
  <si>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</si>
  <si>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</si>
  <si>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</si>
  <si>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</si>
  <si>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</si>
  <si>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</si>
  <si>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</si>
  <si>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</si>
  <si>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</si>
  <si>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</si>
  <si>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</si>
  <si>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</si>
  <si>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</si>
  <si>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</si>
  <si>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</si>
  <si>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</si>
  <si>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</si>
  <si>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</si>
  <si>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</si>
  <si>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</si>
  <si>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</si>
  <si>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</si>
  <si>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</si>
  <si>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</si>
  <si>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</si>
  <si>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</si>
  <si>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</si>
  <si>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</si>
  <si>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</si>
  <si>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</si>
  <si>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</si>
  <si>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</si>
  <si>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</si>
  <si>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</si>
  <si>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</si>
  <si>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</si>
  <si>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</si>
  <si>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</si>
  <si>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</si>
  <si>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</si>
  <si>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</si>
  <si>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</si>
  <si>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</si>
  <si>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</si>
  <si>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</si>
  <si>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</si>
  <si>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</si>
  <si>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</si>
  <si>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</si>
  <si>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</si>
  <si>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</si>
  <si>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</si>
  <si>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</si>
  <si>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</si>
  <si>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</si>
  <si>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</si>
  <si>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</si>
  <si>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</si>
  <si>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</si>
  <si>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</si>
  <si>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</si>
  <si>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</si>
  <si>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</si>
  <si>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</si>
  <si>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</si>
  <si>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</si>
  <si>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</si>
  <si>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</si>
  <si>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</si>
  <si>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</si>
  <si>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</si>
  <si>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</si>
  <si>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</si>
  <si>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</si>
  <si>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</si>
  <si>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</si>
  <si>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</si>
  <si>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</si>
  <si>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</si>
  <si>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</si>
  <si>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</si>
  <si>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</si>
  <si>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</si>
  <si>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</si>
  <si>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</si>
  <si>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</si>
  <si>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</si>
  <si>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</si>
  <si>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</si>
  <si>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</si>
  <si>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</si>
  <si>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</si>
  <si>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</si>
  <si>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</si>
  <si>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</si>
  <si>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</si>
  <si>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</si>
  <si>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</si>
  <si>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</si>
  <si>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</si>
  <si>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</si>
  <si>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</si>
  <si>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</si>
  <si>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</si>
  <si>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</si>
  <si>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</si>
  <si>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</si>
  <si>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</si>
  <si>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</si>
  <si>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</si>
  <si>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</si>
  <si>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</si>
  <si>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</si>
  <si>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</si>
  <si>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</si>
  <si>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</si>
  <si>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</si>
  <si>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</si>
  <si>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</si>
  <si>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</si>
  <si>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</si>
  <si>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</si>
  <si>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</si>
  <si>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</si>
  <si>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</si>
  <si>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</si>
  <si>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</si>
  <si>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</si>
  <si>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</si>
  <si>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</si>
  <si>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</si>
  <si>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</si>
  <si>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</si>
  <si>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</si>
  <si>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</si>
  <si>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</si>
  <si>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</si>
  <si>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</si>
  <si>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</si>
  <si>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</si>
  <si>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</si>
  <si>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</si>
  <si>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</si>
  <si>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</si>
  <si>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</si>
  <si>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</si>
  <si>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</si>
  <si>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</si>
  <si>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</si>
  <si>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</si>
  <si>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</si>
  <si>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</si>
  <si>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</si>
  <si>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</si>
  <si>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</si>
  <si>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</si>
  <si>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</si>
  <si>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</si>
  <si>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</si>
  <si>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</si>
  <si>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</si>
  <si>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</si>
  <si>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</si>
  <si>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</si>
  <si>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</si>
  <si>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</si>
  <si>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</si>
  <si>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</si>
  <si>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</si>
  <si>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</si>
  <si>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</si>
  <si>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</si>
  <si>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</si>
  <si>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</si>
  <si>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</si>
  <si>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</si>
  <si>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</si>
  <si>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</si>
  <si>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</si>
  <si>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</si>
  <si>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</si>
  <si>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</si>
  <si>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</si>
  <si>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</si>
  <si>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</si>
  <si>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</si>
  <si>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</si>
  <si>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</si>
  <si>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</si>
  <si>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</si>
  <si>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</si>
  <si>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</si>
  <si>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</si>
  <si>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</si>
  <si>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</si>
  <si>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</si>
  <si>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</si>
  <si>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</si>
  <si>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</si>
  <si>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</si>
  <si>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</si>
  <si>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</si>
  <si>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</si>
  <si>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</si>
  <si>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</si>
  <si>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</si>
  <si>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</si>
  <si>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</si>
  <si>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</si>
  <si>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</si>
  <si>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</si>
  <si>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</si>
  <si>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</si>
  <si>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</si>
  <si>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</si>
  <si>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</si>
  <si>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</si>
  <si>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</si>
  <si>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</si>
  <si>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</si>
  <si>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</si>
  <si>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</si>
  <si>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</si>
  <si>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</si>
  <si>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</si>
  <si>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</si>
  <si>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</si>
  <si>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</si>
  <si>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</si>
  <si>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</si>
  <si>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</si>
  <si>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</si>
  <si>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</si>
  <si>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</si>
  <si>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</si>
  <si>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</si>
  <si>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</si>
  <si>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</si>
  <si>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</si>
  <si>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</si>
  <si>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</si>
  <si>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</si>
  <si>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</si>
  <si>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</si>
  <si>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</si>
  <si>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</si>
  <si>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</si>
  <si>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</si>
  <si>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</si>
  <si>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</si>
  <si>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</si>
  <si>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</si>
  <si>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</si>
  <si>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</si>
  <si>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</si>
  <si>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</si>
  <si>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</si>
  <si>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</si>
  <si>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</si>
  <si>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</si>
  <si>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</si>
  <si>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</si>
  <si>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</si>
  <si>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</si>
  <si>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</si>
  <si>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</si>
  <si>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</si>
  <si>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</si>
  <si>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</si>
  <si>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</si>
  <si>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</si>
  <si>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</si>
  <si>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</si>
  <si>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</si>
  <si>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</si>
  <si>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</si>
  <si>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</si>
  <si>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</si>
  <si>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</si>
  <si>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</si>
  <si>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</si>
  <si>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</si>
  <si>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</si>
  <si>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</si>
  <si>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</si>
  <si>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</si>
  <si>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</si>
  <si>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</si>
  <si>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</si>
  <si>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</si>
  <si>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</si>
  <si>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</si>
  <si>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</si>
  <si>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</si>
  <si>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</si>
  <si>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</si>
  <si>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</si>
  <si>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</si>
  <si>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</si>
  <si>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</si>
  <si>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</si>
  <si>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</si>
  <si>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</si>
  <si>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</si>
  <si>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</si>
  <si>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</si>
  <si>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</si>
  <si>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</si>
  <si>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</si>
  <si>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</si>
  <si>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</si>
  <si>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</si>
  <si>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</si>
  <si>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</si>
  <si>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</si>
  <si>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</si>
  <si>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</si>
  <si>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</si>
  <si>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</si>
  <si>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</si>
  <si>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</si>
  <si>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</si>
  <si>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</si>
  <si>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</si>
  <si>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</si>
  <si>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</si>
  <si>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</si>
  <si>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</si>
  <si>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</si>
  <si>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</si>
  <si>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</si>
  <si>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</si>
  <si>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</si>
  <si>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</si>
  <si>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</si>
  <si>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</si>
  <si>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</si>
  <si>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</si>
  <si>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</si>
  <si>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</si>
  <si>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</si>
  <si>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</si>
  <si>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</si>
  <si>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</si>
  <si>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</si>
  <si>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</si>
  <si>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</si>
  <si>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</si>
  <si>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</si>
  <si>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</si>
  <si>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</si>
  <si>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</si>
  <si>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</si>
  <si>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</si>
  <si>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</si>
  <si>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</si>
  <si>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</si>
  <si>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</si>
  <si>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</si>
  <si>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</si>
  <si>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</si>
  <si>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</si>
  <si>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</si>
  <si>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</si>
  <si>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</si>
  <si>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</si>
  <si>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</si>
  <si>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</si>
  <si>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</si>
  <si>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</si>
  <si>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</si>
  <si>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</si>
  <si>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</si>
  <si>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</si>
  <si>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</si>
  <si>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</si>
  <si>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</si>
  <si>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</si>
  <si>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</si>
  <si>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</si>
  <si>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</si>
  <si>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</si>
  <si>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</si>
  <si>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</si>
  <si>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</si>
  <si>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</si>
  <si>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</si>
  <si>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</si>
  <si>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</si>
  <si>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</si>
  <si>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</si>
  <si>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</si>
  <si>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</si>
  <si>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</si>
  <si>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</si>
  <si>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</si>
  <si>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</si>
  <si>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</si>
  <si>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</si>
  <si>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</si>
  <si>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</si>
  <si>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</si>
  <si>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</si>
  <si>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</si>
  <si>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</si>
  <si>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</si>
  <si>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</si>
  <si>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</si>
  <si>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</si>
  <si>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</si>
  <si>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</si>
  <si>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</si>
  <si>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</si>
  <si>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</si>
  <si>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</si>
  <si>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</si>
  <si>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</si>
  <si>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</si>
  <si>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</si>
  <si>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</si>
  <si>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</si>
  <si>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</si>
  <si>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</si>
  <si>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</si>
  <si>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</si>
  <si>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</si>
  <si>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</si>
  <si>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</si>
  <si>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</si>
  <si>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</si>
  <si>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</si>
  <si>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</si>
  <si>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</si>
  <si>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</si>
  <si>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</si>
  <si>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</si>
  <si>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</si>
  <si>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</si>
  <si>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</si>
  <si>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</si>
  <si>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</si>
  <si>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</si>
  <si>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</si>
  <si>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</si>
  <si>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</si>
  <si>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</si>
  <si>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</si>
  <si>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</si>
  <si>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</si>
  <si>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</si>
  <si>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</si>
  <si>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</si>
  <si>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</si>
  <si>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</si>
  <si>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</si>
  <si>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</si>
  <si>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</si>
  <si>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</si>
  <si>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</si>
  <si>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</si>
  <si>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</si>
  <si>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</si>
  <si>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</si>
  <si>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</si>
  <si>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</si>
  <si>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</si>
  <si>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</si>
  <si>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</si>
  <si>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</si>
  <si>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</si>
  <si>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</si>
  <si>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</si>
  <si>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</si>
  <si>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</si>
  <si>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</si>
  <si>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</si>
  <si>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</si>
  <si>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</si>
  <si>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</si>
  <si>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</si>
  <si>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</si>
  <si>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</si>
  <si>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</si>
  <si>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</si>
  <si>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</si>
  <si>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</si>
  <si>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</si>
  <si>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</si>
  <si>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</si>
  <si>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</si>
  <si>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</si>
  <si>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</si>
  <si>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</si>
  <si>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</si>
  <si>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</si>
  <si>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</si>
  <si>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</si>
  <si>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</si>
  <si>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</si>
  <si>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</si>
  <si>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</si>
  <si>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</si>
  <si>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</si>
  <si>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</si>
  <si>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</si>
  <si>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</si>
  <si>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</si>
  <si>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</si>
  <si>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</si>
  <si>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</si>
  <si>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</si>
  <si>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</si>
  <si>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</si>
  <si>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</si>
  <si>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</si>
  <si>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</si>
  <si>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</si>
  <si>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</si>
  <si>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</si>
  <si>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</si>
  <si>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</si>
  <si>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</si>
  <si>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</si>
  <si>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</si>
  <si>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</si>
  <si>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</si>
  <si>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</si>
  <si>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</si>
  <si>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</si>
  <si>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</si>
  <si>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</si>
  <si>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</si>
  <si>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</si>
  <si>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</si>
  <si>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</si>
  <si>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</si>
  <si>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</si>
  <si>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</si>
  <si>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</si>
  <si>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</si>
  <si>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</si>
  <si>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</si>
  <si>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</si>
  <si>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</si>
  <si>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</si>
  <si>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</si>
  <si>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</si>
  <si>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</si>
  <si>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</si>
  <si>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</si>
  <si>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</si>
  <si>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</si>
  <si>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</si>
  <si>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</si>
  <si>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</si>
  <si>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</si>
  <si>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</si>
  <si>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</si>
  <si>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</si>
  <si>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</si>
  <si>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</si>
  <si>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</si>
  <si>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</si>
  <si>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</si>
  <si>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</si>
  <si>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</si>
  <si>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</si>
  <si>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</si>
  <si>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</si>
  <si>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</si>
  <si>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</si>
  <si>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</si>
  <si>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</si>
  <si>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</si>
  <si>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</si>
  <si>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</si>
  <si>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</si>
  <si>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</si>
  <si>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</si>
  <si>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</si>
  <si>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</si>
  <si>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</si>
  <si>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</si>
  <si>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</si>
  <si>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</si>
  <si>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</si>
  <si>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</si>
  <si>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</si>
  <si>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</si>
  <si>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</si>
  <si>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</si>
  <si>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</si>
  <si>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</si>
  <si>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</si>
  <si>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</si>
  <si>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</si>
  <si>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</si>
  <si>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</si>
  <si>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</si>
  <si>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</si>
  <si>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</si>
  <si>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</si>
  <si>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</si>
  <si>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</si>
  <si>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</si>
  <si>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</si>
  <si>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</si>
  <si>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</si>
  <si>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</si>
  <si>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</si>
  <si>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</si>
  <si>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</si>
  <si>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</si>
  <si>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</si>
  <si>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</si>
  <si>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</si>
  <si>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</si>
  <si>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</si>
  <si>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</si>
  <si>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</si>
  <si>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</si>
  <si>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</si>
  <si>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</si>
  <si>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</si>
  <si>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</si>
  <si>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</si>
  <si>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</si>
  <si>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</si>
  <si>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</si>
  <si>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</si>
  <si>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</si>
  <si>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</si>
  <si>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</si>
  <si>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</si>
  <si>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</si>
  <si>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</si>
  <si>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</si>
  <si>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</si>
  <si>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</si>
  <si>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</si>
  <si>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</si>
  <si>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</si>
  <si>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</si>
  <si>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</si>
  <si>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</si>
  <si>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</si>
  <si>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</si>
  <si>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</si>
  <si>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</si>
  <si>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</si>
  <si>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</si>
  <si>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</si>
  <si>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</si>
  <si>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</si>
  <si>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</si>
  <si>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</si>
  <si>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</si>
  <si>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</si>
  <si>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</si>
  <si>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</si>
  <si>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</si>
  <si>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</si>
  <si>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</si>
  <si>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</si>
  <si>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</si>
  <si>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</si>
  <si>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</si>
  <si>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</si>
  <si>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</si>
  <si>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</si>
  <si>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</si>
  <si>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</si>
  <si>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</si>
  <si>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</si>
  <si>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</si>
  <si>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</si>
  <si>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</si>
  <si>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</si>
  <si>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</si>
  <si>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</si>
  <si>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</si>
  <si>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</si>
  <si>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</si>
  <si>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</si>
  <si>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</si>
  <si>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</si>
  <si>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</si>
  <si>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</si>
  <si>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</si>
  <si>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</si>
  <si>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</si>
  <si>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</si>
  <si>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</si>
  <si>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</si>
  <si>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</si>
  <si>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</si>
  <si>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</si>
  <si>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</si>
  <si>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</si>
  <si>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</si>
  <si>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</si>
  <si>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</si>
  <si>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</si>
  <si>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</si>
  <si>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</si>
  <si>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</si>
  <si>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</si>
  <si>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</si>
  <si>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</si>
  <si>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</si>
  <si>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</si>
  <si>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</si>
  <si>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</si>
  <si>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</si>
  <si>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</si>
  <si>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</si>
  <si>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</si>
  <si>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</si>
  <si>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</si>
  <si>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</si>
  <si>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</si>
  <si>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</si>
  <si>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</si>
  <si>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</si>
  <si>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</si>
  <si>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</si>
  <si>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</si>
  <si>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</si>
  <si>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</si>
  <si>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</si>
  <si>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</si>
  <si>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</si>
  <si>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</si>
  <si>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</si>
  <si>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</si>
  <si>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</si>
  <si>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</si>
  <si>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</si>
  <si>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</si>
  <si>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</si>
  <si>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</si>
  <si>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</si>
  <si>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</si>
  <si>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</si>
  <si>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</si>
  <si>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</si>
  <si>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</si>
  <si>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</si>
  <si>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</si>
  <si>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</si>
  <si>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</si>
  <si>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</si>
  <si>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</si>
  <si>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</si>
  <si>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</si>
  <si>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</si>
  <si>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</si>
  <si>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</si>
  <si>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</si>
  <si>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</si>
  <si>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</si>
  <si>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</si>
  <si>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</si>
  <si>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</si>
  <si>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</si>
  <si>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</si>
  <si>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</si>
  <si>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</si>
  <si>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</si>
  <si>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</si>
  <si>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</si>
  <si>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</si>
  <si>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</si>
  <si>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</si>
  <si>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</si>
  <si>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</si>
  <si>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</si>
  <si>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</si>
  <si>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</si>
  <si>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</si>
  <si>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</si>
  <si>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</si>
  <si>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</si>
  <si>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</si>
  <si>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</si>
  <si>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</si>
  <si>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</si>
  <si>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</si>
  <si>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</si>
  <si>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</si>
  <si>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</si>
  <si>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</si>
  <si>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</si>
  <si>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</si>
  <si>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</si>
  <si>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</si>
  <si>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</si>
  <si>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</si>
  <si>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</si>
  <si>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</si>
  <si>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</si>
  <si>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</si>
  <si>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</si>
  <si>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</si>
  <si>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</si>
  <si>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</si>
  <si>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</si>
  <si>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</si>
  <si>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</si>
  <si>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</si>
  <si>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</si>
  <si>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</si>
  <si>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</si>
  <si>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</si>
  <si>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</si>
  <si>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</si>
  <si>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</si>
  <si>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</si>
  <si>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</si>
  <si>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</si>
  <si>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</si>
  <si>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</si>
  <si>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</si>
  <si>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</si>
  <si>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</si>
  <si>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</si>
  <si>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</si>
  <si>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</si>
  <si>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</si>
  <si>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</si>
  <si>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</si>
  <si>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</si>
  <si>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</si>
  <si>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</si>
  <si>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</si>
  <si>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</si>
  <si>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</si>
  <si>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</si>
  <si>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</si>
  <si>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</si>
  <si>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</si>
  <si>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</si>
  <si>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</si>
  <si>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</si>
  <si>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</si>
  <si>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</si>
  <si>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</si>
  <si>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</si>
  <si>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</si>
  <si>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</si>
  <si>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</si>
  <si>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</si>
  <si>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</si>
  <si>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</si>
  <si>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</si>
  <si>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</si>
  <si>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</si>
  <si>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</si>
  <si>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</si>
  <si>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</si>
  <si>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</si>
  <si>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</si>
  <si>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</si>
  <si>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</si>
  <si>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</si>
  <si>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</si>
  <si>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</si>
  <si>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</si>
  <si>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</si>
  <si>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</si>
  <si>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</si>
  <si>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</si>
  <si>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</si>
  <si>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</si>
  <si>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</si>
  <si>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</si>
  <si>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</si>
  <si>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</si>
  <si>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</si>
  <si>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</si>
  <si>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</si>
  <si>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</si>
  <si>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</si>
  <si>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</si>
  <si>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</si>
  <si>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</si>
  <si>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</si>
  <si>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</si>
  <si>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</si>
  <si>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</si>
  <si>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</si>
  <si>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</si>
  <si>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</si>
  <si>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</si>
  <si>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</si>
  <si>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</si>
  <si>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</si>
  <si>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</si>
  <si>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</si>
  <si>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</si>
  <si>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</si>
  <si>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</si>
  <si>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</si>
  <si>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</si>
  <si>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</si>
  <si>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</si>
  <si>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</si>
  <si>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</si>
  <si>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</si>
  <si>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</si>
  <si>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</si>
  <si>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</si>
  <si>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</si>
  <si>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</si>
  <si>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</si>
  <si>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</si>
  <si>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</si>
  <si>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</si>
  <si>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</si>
  <si>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</si>
  <si>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</si>
  <si>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</si>
  <si>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</si>
  <si>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</si>
  <si>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</si>
  <si>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</si>
  <si>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</si>
  <si>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</si>
  <si>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</si>
  <si>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</si>
  <si>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</si>
  <si>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</si>
  <si>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</si>
  <si>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</si>
  <si>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</si>
  <si>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</si>
  <si>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</si>
  <si>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</si>
  <si>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</si>
  <si>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</si>
  <si>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</si>
  <si>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</si>
  <si>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</si>
  <si>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</si>
  <si>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</si>
  <si>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</si>
  <si>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</si>
  <si>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</si>
  <si>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</si>
  <si>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</si>
  <si>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</si>
  <si>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</si>
  <si>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</si>
  <si>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</si>
  <si>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</si>
  <si>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</si>
  <si>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</si>
  <si>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</si>
  <si>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</si>
  <si>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</si>
  <si>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</si>
  <si>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</si>
  <si>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</si>
  <si>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</si>
  <si>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</si>
  <si>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</si>
  <si>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</si>
  <si>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</si>
  <si>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</si>
  <si>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</si>
  <si>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</si>
  <si>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</si>
  <si>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</si>
  <si>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</si>
  <si>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</si>
  <si>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</si>
  <si>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</si>
  <si>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</si>
  <si>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</si>
  <si>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</si>
  <si>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</si>
  <si>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</si>
  <si>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</si>
  <si>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</si>
  <si>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</si>
  <si>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</si>
  <si>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</si>
  <si>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</si>
  <si>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</si>
  <si>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</si>
  <si>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</si>
  <si>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</si>
  <si>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</si>
  <si>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</si>
  <si>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</si>
  <si>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</si>
  <si>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</si>
  <si>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</si>
  <si>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</si>
  <si>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</si>
  <si>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</si>
  <si>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</si>
  <si>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</si>
  <si>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</si>
  <si>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</si>
  <si>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</si>
  <si>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</si>
  <si>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</si>
  <si>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</si>
  <si>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</si>
  <si>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</si>
  <si>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</si>
  <si>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</si>
  <si>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</si>
  <si>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</si>
  <si>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</si>
  <si>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</si>
  <si>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</si>
  <si>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</si>
  <si>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</si>
  <si>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</si>
  <si>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</si>
  <si>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</si>
  <si>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</si>
  <si>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</si>
  <si>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</si>
  <si>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</si>
  <si>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</si>
  <si>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</si>
  <si>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</si>
  <si>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</si>
  <si>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</si>
  <si>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</si>
  <si>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</si>
  <si>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</si>
  <si>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</si>
  <si>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</si>
  <si>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</si>
  <si>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</si>
  <si>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</si>
  <si>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</si>
  <si>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</si>
  <si>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</si>
  <si>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</si>
  <si>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</si>
  <si>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</si>
  <si>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</si>
  <si>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</si>
  <si>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</si>
  <si>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</si>
  <si>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</si>
  <si>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</si>
  <si>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</si>
  <si>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</si>
  <si>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</si>
  <si>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</si>
  <si>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</si>
  <si>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</si>
  <si>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</si>
  <si>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</si>
  <si>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</si>
  <si>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</si>
  <si>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</si>
  <si>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</si>
  <si>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</si>
  <si>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</si>
  <si>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</si>
  <si>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</si>
  <si>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</si>
  <si>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</si>
  <si>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</si>
  <si>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</si>
  <si>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</si>
  <si>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</si>
  <si>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</si>
  <si>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</si>
  <si>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</si>
  <si>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</si>
  <si>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</si>
  <si>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</si>
  <si>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</si>
  <si>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</si>
  <si>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</si>
  <si>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</si>
  <si>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</si>
  <si>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</si>
  <si>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</si>
  <si>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</si>
  <si>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</si>
  <si>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</si>
  <si>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</si>
  <si>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</si>
  <si>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</si>
  <si>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</si>
  <si>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</si>
  <si>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</si>
  <si>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</si>
  <si>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</si>
  <si>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</si>
  <si>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</si>
  <si>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</si>
  <si>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</si>
  <si>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</si>
  <si>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</si>
  <si>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</si>
  <si>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</si>
  <si>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</si>
  <si>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</si>
  <si>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</si>
  <si>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</si>
  <si>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</si>
  <si>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</si>
  <si>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</si>
  <si>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</si>
  <si>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</si>
  <si>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</si>
  <si>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</si>
  <si>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</si>
  <si>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</si>
  <si>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</si>
  <si>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</si>
  <si>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</si>
  <si>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</si>
  <si>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</si>
  <si>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</si>
  <si>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</si>
  <si>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</si>
  <si>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</si>
  <si>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</si>
  <si>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</si>
  <si>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</si>
  <si>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</si>
  <si>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</si>
  <si>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</si>
  <si>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</si>
  <si>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</si>
  <si>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</si>
  <si>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</si>
  <si>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</si>
  <si>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</si>
  <si>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</si>
  <si>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</si>
  <si>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</si>
  <si>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</si>
  <si>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</si>
  <si>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</si>
  <si>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</si>
  <si>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</si>
  <si>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</si>
  <si>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</si>
  <si>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</si>
  <si>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</si>
  <si>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</si>
  <si>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</si>
  <si>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</si>
  <si>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</si>
  <si>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</si>
  <si>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</si>
  <si>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</si>
  <si>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</si>
  <si>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</si>
  <si>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</si>
  <si>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</si>
  <si>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</si>
  <si>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</si>
  <si>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</si>
  <si>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</si>
  <si>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</si>
  <si>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</si>
  <si>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</si>
  <si>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</si>
  <si>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</si>
  <si>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</si>
  <si>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</si>
  <si>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</si>
  <si>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</si>
  <si>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</si>
  <si>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</si>
  <si>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</si>
  <si>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</si>
  <si>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</si>
  <si>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</si>
  <si>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</si>
  <si>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</si>
  <si>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</si>
  <si>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</si>
  <si>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</si>
  <si>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</si>
  <si>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</si>
  <si>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</si>
  <si>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</si>
  <si>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</si>
  <si>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</si>
  <si>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</si>
  <si>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</si>
  <si>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</si>
  <si>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</si>
  <si>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</si>
  <si>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</si>
  <si>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</si>
  <si>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</si>
  <si>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</si>
  <si>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</si>
  <si>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</si>
  <si>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</si>
  <si>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</si>
  <si>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</si>
  <si>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</si>
  <si>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</si>
  <si>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</si>
  <si>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</si>
  <si>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</si>
  <si>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</si>
  <si>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</si>
  <si>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</si>
  <si>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</si>
  <si>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</si>
  <si>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</si>
  <si>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</si>
  <si>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</si>
  <si>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</si>
  <si>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</si>
  <si>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</si>
  <si>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</si>
  <si>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</si>
  <si>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</si>
  <si>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</si>
  <si>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</si>
  <si>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</si>
  <si>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</si>
  <si>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</si>
  <si>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</si>
  <si>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</si>
  <si>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</si>
  <si>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</si>
  <si>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</si>
  <si>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</si>
  <si>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</si>
  <si>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</si>
  <si>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</si>
  <si>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</si>
  <si>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</si>
  <si>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</si>
  <si>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</si>
  <si>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</si>
  <si>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</si>
  <si>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</si>
  <si>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</si>
  <si>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</si>
  <si>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</si>
  <si>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</si>
  <si>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</si>
  <si>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</si>
  <si>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</si>
  <si>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</si>
  <si>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</si>
  <si>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</si>
  <si>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</si>
  <si>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</si>
  <si>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</si>
  <si>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</si>
  <si>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</si>
  <si>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</si>
  <si>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</si>
  <si>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</si>
  <si>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</si>
  <si>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</si>
  <si>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</si>
  <si>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</si>
  <si>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</si>
  <si>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</si>
  <si>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</si>
  <si>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</si>
  <si>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</si>
  <si>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</si>
  <si>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</si>
  <si>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</si>
  <si>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</si>
  <si>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</si>
  <si>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</si>
  <si>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</si>
  <si>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</si>
  <si>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</si>
  <si>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</si>
  <si>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</si>
  <si>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</si>
  <si>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</si>
  <si>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</si>
  <si>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</si>
  <si>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</si>
  <si>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</si>
  <si>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</si>
  <si>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</si>
  <si>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</si>
  <si>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</si>
  <si>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</si>
  <si>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</si>
  <si>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</si>
  <si>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</si>
  <si>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</si>
  <si>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</si>
  <si>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</si>
  <si>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</si>
  <si>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</si>
  <si>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</si>
  <si>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</si>
  <si>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</si>
  <si>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</si>
  <si>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</si>
  <si>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</si>
  <si>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</si>
  <si>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</si>
  <si>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</si>
  <si>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</si>
  <si>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</si>
  <si>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</si>
  <si>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</si>
  <si>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</si>
  <si>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</si>
  <si>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</si>
  <si>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</si>
  <si>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</si>
  <si>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</si>
  <si>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</si>
  <si>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</si>
  <si>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</si>
  <si>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</si>
  <si>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</si>
  <si>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</si>
  <si>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</si>
  <si>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</si>
  <si>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</si>
  <si>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</si>
  <si>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</si>
  <si>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</si>
  <si>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</si>
  <si>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</si>
  <si>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</si>
  <si>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</si>
  <si>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</si>
  <si>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</si>
  <si>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</si>
  <si>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</si>
  <si>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</si>
  <si>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</si>
  <si>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</si>
  <si>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</si>
  <si>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</si>
  <si>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</si>
  <si>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</si>
  <si>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</si>
  <si>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</si>
  <si>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</si>
  <si>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</si>
  <si>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</si>
  <si>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</si>
  <si>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</si>
  <si>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</si>
  <si>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</si>
  <si>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</si>
  <si>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</si>
  <si>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</si>
  <si>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</si>
  <si>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</si>
  <si>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</si>
  <si>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</si>
  <si>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</si>
  <si>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</si>
  <si>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</si>
  <si>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</si>
  <si>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</si>
  <si>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</si>
  <si>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</si>
  <si>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</si>
  <si>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</si>
  <si>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</si>
  <si>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</si>
  <si>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</si>
  <si>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</si>
  <si>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</si>
  <si>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</si>
  <si>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</si>
  <si>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</si>
  <si>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</si>
  <si>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</si>
  <si>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</si>
  <si>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</si>
  <si>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</si>
  <si>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</si>
  <si>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</si>
  <si>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</si>
  <si>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</si>
  <si>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</si>
  <si>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</si>
  <si>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</si>
  <si>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</si>
  <si>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</si>
  <si>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</si>
  <si>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</si>
  <si>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</si>
  <si>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</si>
  <si>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</si>
  <si>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</si>
  <si>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</si>
  <si>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</si>
  <si>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</si>
  <si>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</si>
  <si>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</si>
  <si>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</si>
  <si>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</si>
  <si>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</si>
  <si>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</si>
  <si>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</si>
  <si>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</si>
  <si>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</si>
  <si>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</si>
  <si>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</si>
  <si>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</si>
  <si>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</si>
  <si>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</si>
  <si>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</si>
  <si>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</si>
  <si>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</si>
  <si>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</si>
  <si>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</si>
  <si>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</si>
  <si>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</si>
  <si>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</si>
  <si>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</si>
  <si>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</si>
  <si>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</si>
  <si>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</si>
  <si>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</si>
  <si>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</si>
  <si>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</si>
  <si>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</si>
  <si>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</si>
  <si>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</si>
  <si>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</si>
  <si>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</si>
  <si>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</si>
  <si>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</si>
  <si>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</si>
  <si>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</si>
  <si>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</si>
  <si>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</si>
  <si>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</si>
  <si>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</si>
  <si>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</si>
  <si>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</si>
  <si>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</si>
  <si>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</si>
  <si>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</si>
  <si>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</si>
  <si>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</si>
  <si>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</si>
  <si>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</si>
  <si>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</si>
  <si>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</si>
  <si>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</si>
  <si>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</si>
  <si>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</si>
  <si>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</si>
  <si>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</si>
  <si>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</si>
  <si>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</si>
  <si>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</si>
  <si>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</si>
  <si>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</si>
  <si>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</si>
  <si>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</si>
  <si>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</si>
  <si>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</si>
  <si>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</si>
  <si>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</si>
  <si>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</si>
  <si>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</si>
  <si>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</si>
  <si>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</si>
  <si>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</si>
  <si>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</si>
  <si>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</si>
  <si>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</si>
  <si>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</si>
  <si>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</si>
  <si>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</si>
  <si>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</si>
  <si>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</si>
  <si>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</si>
  <si>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</si>
  <si>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</si>
  <si>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</si>
  <si>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</si>
  <si>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</si>
  <si>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</si>
  <si>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</si>
  <si>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</si>
  <si>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</si>
  <si>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</si>
  <si>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</si>
  <si>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</si>
  <si>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</si>
  <si>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</si>
  <si>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</si>
  <si>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</si>
  <si>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</si>
  <si>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</si>
  <si>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</si>
  <si>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</si>
  <si>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</si>
  <si>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</si>
  <si>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</si>
  <si>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</si>
  <si>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</si>
  <si>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</si>
  <si>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</si>
  <si>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</si>
  <si>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</si>
  <si>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</si>
  <si>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</si>
  <si>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</si>
  <si>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</si>
  <si>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</si>
  <si>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</si>
  <si>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</si>
  <si>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</si>
  <si>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</si>
  <si>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</si>
  <si>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</si>
  <si>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</si>
  <si>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</si>
  <si>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</si>
  <si>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</si>
  <si>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</si>
  <si>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</si>
  <si>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</si>
  <si>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</si>
  <si>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</si>
  <si>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</si>
  <si>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</si>
  <si>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</si>
  <si>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</si>
  <si>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</si>
  <si>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</si>
  <si>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</si>
  <si>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</si>
  <si>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</si>
  <si>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</si>
  <si>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</si>
  <si>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</si>
  <si>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</si>
  <si>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</si>
  <si>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</si>
  <si>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</si>
  <si>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</si>
  <si>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</si>
  <si>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</si>
  <si>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</si>
  <si>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</si>
  <si>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</si>
  <si>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</si>
  <si>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</si>
  <si>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</si>
  <si>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</si>
  <si>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</si>
  <si>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</si>
  <si>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</si>
  <si>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</si>
  <si>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</si>
  <si>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</si>
  <si>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</si>
  <si>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</si>
  <si>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</si>
  <si>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</si>
  <si>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</si>
  <si>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</si>
  <si>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</si>
  <si>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</si>
  <si>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</si>
  <si>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</si>
  <si>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</si>
  <si>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</si>
  <si>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</si>
  <si>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</si>
  <si>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</si>
  <si>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</si>
  <si>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</si>
  <si>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</si>
  <si>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</si>
  <si>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</si>
  <si>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</si>
  <si>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</si>
  <si>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</si>
  <si>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</si>
  <si>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</si>
  <si>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</si>
  <si>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</si>
  <si>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</si>
  <si>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</si>
  <si>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</si>
  <si>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</si>
  <si>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</si>
  <si>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</si>
  <si>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</si>
  <si>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</si>
  <si>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</si>
  <si>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</si>
  <si>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</si>
  <si>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</si>
  <si>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</si>
  <si>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</si>
  <si>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</si>
  <si>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</si>
  <si>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</si>
  <si>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</si>
  <si>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</si>
  <si>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</si>
  <si>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</si>
  <si>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</si>
  <si>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</si>
  <si>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</si>
  <si>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</si>
  <si>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</si>
  <si>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</si>
  <si>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</si>
  <si>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</si>
  <si>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</si>
  <si>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</si>
  <si>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</si>
  <si>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</si>
  <si>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</si>
  <si>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</si>
  <si>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</si>
  <si>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</si>
  <si>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</si>
  <si>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</si>
  <si>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</si>
  <si>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</si>
  <si>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</si>
  <si>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</si>
  <si>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</si>
  <si>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</si>
  <si>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</si>
  <si>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</si>
  <si>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</si>
  <si>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</si>
  <si>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</si>
  <si>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</si>
  <si>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</si>
  <si>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</si>
  <si>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</si>
  <si>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</si>
  <si>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</si>
  <si>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</si>
  <si>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</si>
  <si>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</si>
  <si>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</si>
  <si>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</si>
  <si>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</si>
  <si>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</si>
  <si>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</si>
  <si>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</si>
  <si>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</si>
  <si>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</si>
  <si>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</si>
  <si>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</si>
  <si>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</si>
  <si>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</si>
  <si>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</si>
  <si>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</si>
  <si>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</si>
  <si>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</si>
  <si>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</si>
  <si>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</si>
  <si>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</si>
  <si>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</si>
  <si>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</si>
  <si>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</si>
  <si>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</si>
  <si>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</si>
  <si>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</si>
  <si>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</si>
  <si>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</si>
  <si>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</si>
  <si>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</si>
  <si>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</si>
  <si>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</si>
  <si>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</si>
  <si>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</si>
  <si>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</si>
  <si>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</si>
  <si>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</si>
  <si>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</si>
  <si>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</si>
  <si>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</si>
  <si>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</si>
  <si>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</si>
  <si>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</si>
  <si>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</si>
  <si>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</si>
  <si>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</si>
  <si>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</si>
  <si>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</si>
  <si>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</si>
  <si>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</si>
  <si>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</si>
  <si>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</si>
  <si>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</si>
  <si>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</si>
  <si>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</si>
  <si>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</si>
  <si>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</si>
  <si>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</si>
  <si>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</si>
  <si>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</si>
  <si>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</si>
  <si>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</si>
  <si>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</si>
  <si>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</si>
  <si>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</si>
  <si>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</si>
  <si>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</si>
  <si>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</si>
  <si>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</si>
  <si>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</si>
  <si>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</si>
  <si>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</si>
  <si>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</si>
  <si>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</si>
  <si>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</si>
  <si>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</si>
  <si>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</si>
  <si>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</si>
  <si>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</si>
  <si>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</si>
  <si>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</si>
  <si>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</si>
  <si>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</si>
  <si>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</si>
  <si>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</si>
  <si>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</si>
  <si>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</si>
  <si>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</si>
  <si>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</si>
  <si>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</si>
  <si>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</si>
  <si>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</si>
  <si>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</si>
  <si>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</si>
  <si>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</si>
  <si>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</si>
  <si>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</si>
  <si>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</si>
  <si>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</si>
  <si>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</si>
  <si>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</si>
  <si>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</si>
  <si>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</si>
  <si>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</si>
  <si>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</si>
  <si>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</si>
  <si>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</si>
  <si>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</si>
  <si>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</si>
  <si>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</si>
  <si>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</si>
  <si>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</si>
  <si>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</si>
  <si>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</si>
  <si>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</si>
  <si>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</si>
  <si>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</si>
  <si>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</si>
  <si>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</si>
  <si>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</si>
  <si>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</si>
  <si>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</si>
  <si>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</si>
  <si>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</si>
  <si>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</si>
  <si>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</si>
  <si>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</si>
  <si>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</si>
  <si>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</si>
  <si>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</si>
  <si>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</si>
  <si>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</si>
  <si>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</si>
  <si>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</si>
  <si>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</si>
  <si>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</si>
  <si>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</si>
  <si>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</si>
  <si>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</si>
  <si>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</si>
  <si>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</si>
  <si>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</si>
  <si>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</si>
  <si>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</si>
  <si>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</si>
  <si>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</si>
  <si>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</si>
  <si>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</si>
  <si>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</si>
  <si>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</si>
  <si>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</si>
  <si>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</si>
  <si>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</si>
  <si>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</si>
  <si>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</si>
  <si>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</si>
  <si>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</si>
  <si>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</si>
  <si>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</si>
  <si>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</si>
  <si>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</si>
  <si>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</si>
  <si>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</si>
  <si>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</si>
  <si>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</si>
  <si>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</si>
  <si>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</si>
  <si>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</si>
  <si>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</si>
  <si>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</si>
  <si>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</si>
  <si>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</si>
  <si>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</si>
  <si>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</si>
  <si>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</si>
  <si>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</si>
  <si>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</si>
  <si>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</si>
  <si>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</si>
  <si>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</si>
  <si>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</si>
  <si>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</si>
  <si>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</si>
  <si>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</si>
  <si>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</si>
  <si>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</si>
  <si>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</si>
  <si>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</si>
  <si>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</si>
  <si>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</si>
  <si>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</si>
  <si>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</si>
  <si>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</si>
  <si>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</si>
  <si>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</si>
  <si>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</si>
  <si>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</si>
  <si>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</si>
  <si>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</si>
  <si>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</si>
  <si>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</si>
  <si>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</si>
  <si>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</si>
  <si>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</si>
  <si>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</si>
  <si>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</si>
  <si>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</si>
  <si>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</si>
  <si>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</si>
  <si>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</si>
  <si>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</si>
  <si>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</si>
  <si>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</si>
  <si>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</si>
  <si>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</si>
  <si>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</si>
  <si>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</si>
  <si>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</si>
  <si>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</si>
  <si>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</si>
  <si>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</si>
  <si>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</si>
  <si>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</si>
  <si>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</si>
  <si>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</si>
  <si>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</si>
  <si>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</si>
  <si>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</si>
  <si>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</si>
  <si>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</si>
  <si>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</si>
  <si>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</si>
  <si>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</si>
  <si>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</si>
  <si>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</si>
  <si>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</si>
  <si>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</si>
  <si>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</si>
  <si>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</si>
  <si>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</si>
  <si>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</si>
  <si>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</si>
  <si>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</si>
  <si>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</si>
  <si>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</si>
  <si>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</si>
  <si>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</si>
  <si>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</si>
  <si>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</si>
  <si>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</si>
  <si>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</si>
  <si>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</si>
  <si>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</si>
  <si>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</si>
  <si>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</si>
  <si>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</si>
  <si>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</si>
  <si>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</si>
  <si>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</si>
  <si>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</si>
  <si>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</si>
  <si>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</si>
  <si>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</si>
  <si>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</si>
  <si>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</si>
  <si>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</si>
  <si>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</si>
  <si>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</si>
  <si>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</si>
  <si>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</si>
  <si>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</si>
  <si>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</si>
  <si>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</si>
  <si>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</si>
  <si>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</si>
  <si>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</si>
  <si>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</si>
  <si>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</si>
  <si>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</si>
  <si>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</si>
  <si>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</si>
  <si>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</si>
  <si>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</si>
  <si>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</si>
  <si>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</si>
  <si>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</si>
  <si>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</si>
  <si>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</si>
  <si>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</si>
  <si>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</si>
  <si>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</si>
  <si>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</si>
  <si>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</si>
  <si>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</si>
  <si>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</si>
  <si>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</si>
  <si>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</si>
  <si>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</si>
  <si>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</si>
  <si>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</si>
  <si>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</si>
  <si>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</si>
  <si>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</si>
  <si>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</si>
  <si>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</si>
  <si>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</si>
  <si>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</si>
  <si>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</si>
  <si>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</si>
  <si>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</si>
  <si>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</si>
  <si>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</si>
  <si>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</si>
  <si>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</si>
  <si>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</si>
  <si>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</si>
  <si>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</si>
  <si>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</si>
  <si>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</si>
  <si>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</si>
  <si>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</si>
  <si>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</si>
  <si>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</si>
  <si>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</si>
  <si>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</si>
  <si>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</si>
  <si>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</si>
  <si>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</si>
  <si>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</si>
  <si>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</si>
  <si>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</si>
  <si>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</si>
  <si>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</si>
  <si>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</si>
  <si>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</si>
  <si>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</si>
  <si>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</si>
  <si>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</si>
  <si>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</si>
  <si>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</si>
  <si>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</si>
  <si>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</si>
  <si>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</si>
  <si>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</si>
  <si>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</si>
  <si>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</si>
  <si>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</si>
  <si>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</si>
  <si>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</si>
  <si>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</si>
  <si>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</si>
  <si>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</si>
  <si>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</si>
  <si>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</si>
  <si>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</si>
  <si>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</si>
  <si>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</si>
  <si>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</si>
  <si>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</si>
  <si>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</si>
  <si>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</si>
  <si>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</si>
  <si>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</si>
  <si>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</si>
  <si>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</si>
  <si>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</si>
  <si>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</si>
  <si>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</si>
  <si>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</si>
  <si>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</si>
  <si>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</si>
  <si>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</si>
  <si>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</si>
  <si>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</si>
  <si>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</si>
  <si>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</si>
  <si>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</si>
  <si>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</si>
  <si>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</si>
  <si>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</si>
  <si>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</si>
  <si>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</si>
  <si>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</si>
  <si>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</si>
  <si>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</si>
  <si>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</si>
  <si>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</si>
  <si>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</si>
  <si>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</si>
  <si>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</si>
  <si>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</si>
  <si>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</si>
  <si>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</si>
  <si>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</si>
  <si>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</si>
  <si>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</si>
  <si>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</si>
  <si>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</si>
  <si>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</si>
  <si>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</si>
  <si>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</si>
  <si>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</si>
  <si>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</si>
  <si>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</si>
  <si>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</si>
  <si>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</si>
  <si>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</si>
  <si>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</si>
  <si>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</si>
  <si>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</si>
  <si>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</si>
  <si>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</si>
  <si>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</si>
  <si>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</si>
  <si>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</si>
  <si>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</si>
  <si>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</si>
  <si>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</si>
  <si>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</si>
  <si>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</si>
  <si>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</si>
  <si>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</si>
  <si>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</si>
  <si>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</si>
  <si>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</si>
  <si>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</si>
  <si>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</si>
  <si>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</si>
  <si>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</si>
  <si>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</si>
  <si>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</si>
  <si>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</si>
  <si>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</si>
  <si>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</si>
  <si>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</si>
  <si>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</si>
  <si>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</si>
  <si>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</si>
  <si>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</si>
  <si>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</si>
  <si>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</si>
  <si>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</si>
  <si>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</si>
  <si>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</si>
  <si>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</si>
  <si>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</si>
  <si>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</si>
  <si>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</si>
  <si>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</si>
  <si>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</si>
  <si>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</si>
  <si>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</si>
  <si>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</si>
  <si>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</si>
  <si>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</si>
  <si>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</si>
  <si>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</si>
  <si>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</si>
  <si>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</si>
  <si>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</si>
  <si>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</si>
  <si>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</si>
  <si>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</si>
  <si>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</si>
  <si>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</si>
  <si>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</si>
  <si>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</si>
  <si>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</si>
  <si>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</si>
  <si>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</si>
  <si>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</si>
  <si>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</si>
  <si>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</si>
  <si>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</si>
  <si>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</si>
  <si>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</si>
  <si>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</si>
  <si>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</si>
  <si>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</si>
  <si>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</si>
  <si>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</si>
  <si>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</si>
  <si>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</si>
  <si>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</si>
  <si>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</si>
  <si>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</si>
  <si>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</si>
  <si>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</si>
  <si>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</si>
  <si>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</si>
  <si>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</si>
  <si>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</si>
  <si>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</si>
  <si>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</si>
  <si>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</si>
  <si>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</si>
  <si>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</si>
  <si>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</si>
  <si>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</si>
  <si>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</si>
  <si>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</si>
  <si>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</si>
  <si>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</si>
  <si>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</si>
  <si>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</si>
  <si>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</si>
  <si>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</si>
  <si>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</si>
  <si>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</si>
  <si>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</si>
  <si>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</si>
  <si>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</si>
  <si>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</si>
  <si>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</si>
  <si>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</si>
  <si>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</si>
  <si>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</si>
  <si>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</si>
  <si>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</si>
  <si>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</si>
  <si>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</si>
  <si>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</si>
  <si>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</si>
  <si>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</si>
  <si>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</si>
  <si>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</si>
  <si>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</si>
  <si>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</si>
  <si>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</si>
  <si>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</si>
  <si>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</si>
  <si>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</si>
  <si>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</si>
  <si>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</si>
  <si>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</si>
  <si>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</si>
  <si>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</si>
  <si>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</si>
  <si>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</si>
  <si>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</si>
  <si>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</si>
  <si>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</si>
  <si>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</si>
  <si>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</si>
  <si>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</si>
  <si>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</si>
  <si>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</si>
  <si>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</si>
  <si>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</si>
  <si>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</si>
  <si>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</si>
  <si>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</si>
  <si>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</si>
  <si>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</si>
  <si>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</si>
  <si>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</si>
  <si>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</si>
  <si>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</si>
  <si>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</si>
  <si>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</si>
  <si>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</si>
  <si>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</si>
  <si>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</si>
  <si>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</si>
  <si>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</si>
  <si>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</si>
  <si>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</si>
  <si>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</si>
  <si>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</si>
  <si>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</si>
  <si>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</si>
  <si>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</si>
  <si>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</si>
  <si>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</si>
  <si>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</si>
  <si>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</si>
  <si>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</si>
  <si>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</si>
  <si>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</si>
  <si>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</si>
  <si>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</si>
  <si>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</si>
  <si>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</si>
  <si>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</si>
  <si>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</si>
  <si>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</si>
  <si>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</si>
  <si>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</si>
  <si>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</si>
  <si>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</si>
  <si>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</si>
  <si>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</si>
  <si>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</si>
  <si>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</si>
  <si>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</si>
  <si>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</si>
  <si>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</si>
  <si>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</si>
  <si>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</si>
  <si>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</si>
  <si>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</si>
  <si>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</si>
  <si>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</si>
  <si>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</si>
  <si>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</si>
  <si>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</si>
  <si>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</si>
  <si>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</si>
  <si>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</si>
  <si>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</si>
  <si>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</si>
  <si>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</si>
  <si>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</si>
  <si>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</si>
  <si>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</si>
  <si>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</si>
  <si>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</si>
  <si>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</si>
  <si>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</si>
  <si>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</si>
  <si>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</si>
  <si>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</si>
  <si>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</si>
  <si>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</si>
  <si>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</si>
  <si>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</si>
  <si>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</si>
  <si>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</si>
  <si>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</si>
  <si>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</si>
  <si>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</si>
  <si>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</si>
  <si>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</si>
  <si>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</si>
  <si>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</si>
  <si>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</si>
  <si>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</si>
  <si>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</si>
  <si>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</si>
  <si>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</si>
  <si>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</si>
  <si>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</si>
  <si>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</si>
  <si>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</si>
  <si>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</si>
  <si>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</si>
  <si>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</si>
  <si>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</si>
  <si>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</si>
  <si>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</si>
  <si>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</si>
  <si>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</si>
  <si>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</si>
  <si>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</si>
  <si>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</si>
  <si>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</si>
  <si>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</si>
  <si>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</si>
  <si>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</si>
  <si>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</si>
  <si>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</si>
  <si>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</si>
  <si>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</si>
  <si>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</si>
  <si>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</si>
  <si>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</si>
  <si>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</si>
  <si>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</si>
  <si>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</si>
  <si>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</si>
  <si>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</si>
  <si>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</si>
  <si>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</si>
  <si>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</si>
  <si>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</si>
  <si>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</si>
  <si>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</si>
  <si>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</si>
  <si>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</si>
  <si>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</si>
  <si>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</si>
  <si>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</si>
  <si>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</si>
  <si>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</si>
  <si>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</si>
  <si>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</si>
  <si>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</si>
  <si>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</si>
  <si>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</si>
  <si>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</si>
  <si>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</si>
  <si>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</si>
  <si>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</si>
  <si>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</si>
  <si>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</si>
  <si>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</si>
  <si>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</si>
  <si>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</si>
  <si>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</si>
  <si>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</si>
  <si>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</si>
  <si>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</si>
  <si>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</si>
  <si>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</si>
  <si>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</si>
  <si>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</si>
  <si>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</si>
  <si>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</si>
  <si>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</si>
  <si>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</si>
  <si>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</si>
  <si>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</si>
  <si>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</si>
  <si>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</si>
  <si>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</si>
  <si>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</si>
  <si>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</si>
  <si>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</si>
  <si>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</si>
  <si>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</si>
  <si>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</si>
  <si>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</si>
  <si>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</si>
  <si>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</si>
  <si>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</si>
  <si>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</si>
  <si>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</si>
  <si>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</si>
  <si>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</si>
  <si>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</si>
  <si>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</si>
  <si>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</si>
  <si>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</si>
  <si>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</si>
  <si>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</si>
  <si>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</si>
  <si>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</si>
  <si>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</si>
  <si>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</si>
  <si>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</si>
  <si>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</si>
  <si>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</si>
  <si>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</si>
  <si>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</si>
  <si>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</si>
  <si>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</si>
  <si>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</si>
  <si>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</si>
  <si>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</si>
  <si>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</si>
  <si>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</si>
  <si>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</si>
  <si>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</si>
  <si>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</si>
  <si>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</si>
  <si>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</si>
  <si>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</si>
  <si>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</si>
  <si>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</si>
  <si>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</si>
  <si>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</si>
  <si>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</si>
  <si>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</si>
  <si>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</si>
  <si>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</si>
  <si>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</si>
  <si>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</si>
  <si>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</si>
  <si>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</si>
  <si>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</si>
  <si>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</si>
  <si>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</si>
  <si>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</si>
  <si>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</si>
  <si>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</si>
  <si>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</si>
  <si>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</si>
  <si>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</si>
  <si>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</si>
  <si>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</si>
  <si>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</si>
  <si>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</si>
  <si>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</si>
  <si>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</si>
  <si>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</si>
  <si>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</si>
  <si>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</si>
  <si>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</si>
  <si>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</si>
  <si>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</si>
  <si>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</si>
  <si>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</si>
  <si>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</si>
  <si>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</si>
  <si>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</si>
  <si>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</si>
  <si>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</si>
  <si>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</si>
  <si>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</si>
  <si>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</si>
  <si>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</si>
  <si>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</si>
  <si>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</si>
  <si>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</si>
  <si>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</si>
  <si>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</si>
  <si>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</si>
  <si>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</si>
  <si>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</si>
  <si>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</si>
  <si>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</si>
  <si>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</si>
  <si>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</si>
  <si>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</si>
  <si>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</si>
  <si>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</si>
  <si>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</si>
  <si>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</si>
  <si>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</si>
  <si>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</si>
  <si>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</si>
  <si>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</si>
  <si>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</si>
  <si>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</si>
  <si>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</si>
  <si>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</si>
  <si>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</si>
  <si>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</si>
  <si>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</si>
  <si>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</si>
  <si>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</si>
  <si>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</si>
  <si>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</si>
  <si>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</si>
  <si>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</si>
  <si>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</si>
  <si>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</si>
  <si>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</si>
  <si>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</si>
  <si>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</si>
  <si>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</si>
  <si>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</si>
  <si>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</si>
  <si>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</si>
  <si>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</si>
  <si>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</si>
  <si>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</si>
  <si>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</si>
  <si>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</si>
  <si>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</si>
  <si>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</si>
  <si>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</si>
  <si>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</si>
  <si>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</si>
  <si>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</si>
  <si>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</si>
  <si>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</si>
  <si>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</si>
  <si>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</si>
  <si>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</si>
  <si>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</si>
  <si>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</si>
  <si>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</si>
  <si>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</si>
  <si>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</si>
  <si>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</si>
  <si>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</si>
  <si>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</si>
  <si>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</si>
  <si>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</si>
  <si>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</si>
  <si>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</si>
  <si>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</si>
  <si>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</si>
  <si>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</si>
  <si>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</si>
  <si>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</si>
  <si>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</si>
  <si>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</si>
  <si>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</si>
  <si>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</si>
  <si>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</si>
  <si>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</si>
  <si>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</si>
  <si>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</si>
  <si>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</si>
  <si>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</si>
  <si>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</si>
  <si>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</si>
  <si>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</si>
  <si>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</si>
  <si>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</si>
  <si>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</si>
  <si>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</si>
  <si>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</si>
  <si>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</si>
  <si>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</si>
  <si>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</si>
  <si>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</si>
  <si>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</si>
  <si>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</si>
  <si>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</si>
  <si>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</si>
  <si>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</si>
  <si>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</si>
  <si>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</si>
  <si>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</si>
  <si>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</si>
  <si>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</si>
  <si>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</si>
  <si>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</si>
  <si>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</si>
  <si>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</si>
  <si>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</si>
  <si>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</si>
  <si>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</si>
  <si>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</si>
  <si>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</si>
  <si>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</si>
  <si>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</si>
  <si>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</si>
  <si>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</si>
  <si>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</si>
  <si>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</si>
  <si>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</si>
  <si>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</si>
  <si>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</si>
  <si>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</si>
  <si>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</si>
  <si>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</si>
  <si>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</si>
  <si>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</si>
  <si>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</si>
  <si>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</si>
  <si>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</si>
  <si>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</si>
  <si>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</si>
  <si>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</si>
  <si>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</si>
  <si>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</si>
  <si>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</si>
  <si>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</si>
  <si>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</si>
  <si>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</si>
  <si>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</si>
  <si>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</si>
  <si>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</si>
  <si>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</si>
  <si>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</si>
  <si>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</si>
  <si>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</si>
  <si>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</si>
  <si>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</si>
  <si>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</si>
  <si>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</si>
  <si>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</si>
  <si>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</si>
  <si>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</si>
  <si>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</si>
  <si>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</si>
  <si>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</si>
  <si>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</si>
  <si>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</si>
  <si>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</si>
  <si>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</si>
  <si>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</si>
  <si>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</si>
  <si>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</si>
  <si>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</si>
  <si>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</si>
  <si>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</si>
  <si>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</si>
  <si>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</si>
  <si>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</si>
  <si>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</si>
  <si>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</si>
  <si>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</si>
  <si>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</si>
  <si>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</si>
  <si>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</si>
  <si>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</si>
  <si>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</si>
  <si>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</si>
  <si>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</si>
  <si>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</si>
  <si>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</si>
  <si>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</si>
  <si>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</si>
  <si>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</si>
  <si>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</si>
  <si>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</si>
  <si>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</si>
  <si>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</si>
  <si>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</si>
  <si>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</si>
  <si>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</si>
  <si>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</si>
  <si>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</si>
  <si>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</si>
  <si>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</si>
  <si>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</si>
  <si>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</si>
  <si>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</si>
  <si>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</si>
  <si>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</si>
  <si>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</si>
  <si>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</si>
  <si>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</si>
  <si>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</si>
  <si>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</si>
  <si>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</si>
  <si>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</si>
  <si>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</si>
  <si>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</si>
  <si>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</si>
  <si>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</si>
  <si>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</si>
  <si>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</si>
  <si>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</si>
  <si>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</si>
  <si>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</si>
  <si>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</si>
  <si>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</si>
  <si>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</si>
  <si>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</si>
  <si>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</si>
  <si>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</si>
  <si>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</si>
  <si>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</si>
  <si>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</si>
  <si>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</si>
  <si>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</si>
  <si>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</si>
  <si>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</si>
  <si>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</si>
  <si>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</si>
  <si>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</si>
  <si>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</si>
  <si>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</si>
  <si>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</si>
  <si>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</si>
  <si>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</si>
  <si>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</si>
  <si>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</si>
  <si>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</si>
  <si>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</si>
  <si>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</si>
  <si>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</si>
  <si>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</si>
  <si>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</si>
  <si>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</si>
  <si>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</si>
  <si>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</si>
  <si>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</si>
  <si>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</si>
  <si>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</si>
  <si>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</si>
  <si>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</si>
  <si>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</si>
  <si>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</si>
  <si>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</si>
  <si>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</si>
  <si>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</si>
  <si>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</si>
  <si>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</si>
  <si>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</si>
  <si>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</si>
  <si>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</si>
  <si>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</si>
  <si>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</si>
  <si>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</si>
  <si>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</si>
  <si>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</si>
  <si>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</si>
  <si>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</si>
  <si>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</si>
  <si>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</si>
  <si>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</si>
  <si>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</si>
  <si>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</si>
  <si>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</si>
  <si>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</si>
  <si>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</si>
  <si>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</si>
  <si>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</si>
  <si>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</si>
  <si>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</si>
  <si>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</si>
  <si>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</si>
  <si>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</si>
  <si>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</si>
  <si>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</si>
  <si>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</si>
  <si>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</si>
  <si>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</si>
  <si>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</si>
  <si>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</si>
  <si>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</si>
  <si>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</si>
  <si>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</si>
  <si>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</si>
  <si>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</si>
  <si>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</si>
  <si>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</si>
  <si>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</si>
  <si>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</si>
  <si>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</si>
  <si>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</si>
  <si>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</si>
  <si>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</si>
  <si>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</si>
  <si>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</si>
  <si>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</si>
  <si>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</si>
  <si>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</si>
  <si>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</si>
  <si>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</si>
  <si>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</si>
  <si>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</si>
  <si>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</si>
  <si>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</si>
  <si>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</si>
  <si>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</si>
  <si>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</si>
  <si>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</si>
  <si>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</si>
  <si>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</si>
  <si>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</si>
  <si>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</si>
  <si>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</si>
  <si>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</si>
  <si>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</si>
  <si>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</si>
  <si>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</si>
  <si>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</si>
  <si>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</si>
  <si>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</si>
  <si>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</si>
  <si>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</si>
  <si>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</si>
  <si>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</si>
  <si>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</si>
  <si>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</si>
  <si>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</si>
  <si>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</si>
  <si>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</si>
  <si>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</si>
  <si>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</si>
  <si>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</si>
  <si>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</si>
  <si>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</si>
  <si>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</si>
  <si>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</si>
  <si>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</si>
  <si>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</si>
  <si>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</si>
  <si>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</si>
  <si>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</si>
  <si>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</si>
  <si>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</si>
  <si>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</si>
  <si>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</si>
  <si>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</si>
  <si>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</si>
  <si>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</si>
  <si>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</si>
  <si>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</si>
  <si>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</si>
  <si>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</si>
  <si>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</si>
  <si>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</si>
  <si>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</si>
  <si>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</si>
  <si>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</si>
  <si>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</si>
  <si>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</si>
  <si>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</si>
  <si>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</si>
  <si>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</si>
  <si>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</si>
  <si>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</si>
  <si>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</si>
  <si>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</si>
  <si>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</si>
  <si>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</si>
  <si>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</si>
  <si>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</si>
  <si>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</si>
  <si>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</si>
  <si>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</si>
  <si>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</si>
  <si>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</si>
  <si>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</si>
  <si>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</si>
  <si>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</si>
  <si>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</si>
  <si>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</si>
  <si>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</si>
  <si>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</si>
  <si>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</si>
  <si>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</si>
  <si>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</si>
  <si>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</si>
  <si>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</si>
  <si>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</si>
  <si>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</si>
  <si>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</si>
  <si>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</si>
  <si>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</si>
  <si>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</si>
  <si>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</si>
  <si>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</si>
  <si>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</si>
  <si>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</si>
  <si>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</si>
  <si>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</si>
  <si>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</si>
  <si>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</si>
  <si>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</si>
  <si>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</si>
  <si>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</si>
  <si>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</si>
  <si>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</si>
  <si>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</si>
  <si>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</si>
  <si>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</si>
  <si>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</si>
  <si>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</si>
  <si>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</si>
  <si>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</si>
  <si>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</si>
  <si>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</si>
  <si>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</si>
  <si>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</si>
  <si>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</si>
  <si>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</si>
  <si>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</si>
  <si>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</si>
  <si>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</si>
  <si>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</si>
  <si>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</si>
  <si>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</si>
  <si>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</si>
  <si>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</si>
  <si>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</si>
  <si>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</si>
  <si>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</si>
  <si>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</si>
  <si>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</si>
  <si>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</si>
  <si>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</si>
  <si>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</si>
  <si>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</si>
  <si>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</si>
  <si>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</si>
  <si>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</si>
  <si>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</si>
  <si>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</si>
  <si>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</si>
  <si>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</si>
  <si>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</si>
  <si>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</si>
  <si>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</si>
  <si>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</si>
  <si>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</si>
  <si>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</si>
  <si>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</si>
  <si>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</si>
  <si>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</si>
  <si>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</si>
  <si>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</si>
  <si>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</si>
  <si>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</si>
  <si>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</si>
  <si>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</si>
  <si>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</si>
  <si>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</si>
  <si>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</si>
  <si>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</si>
  <si>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</si>
  <si>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</si>
  <si>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</si>
  <si>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</si>
  <si>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</si>
  <si>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</si>
  <si>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</si>
  <si>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</si>
  <si>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</si>
  <si>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</si>
  <si>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</si>
  <si>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</si>
  <si>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</si>
  <si>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</si>
  <si>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</si>
  <si>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</si>
  <si>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</si>
  <si>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</si>
  <si>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</si>
  <si>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</si>
  <si>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</si>
  <si>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</si>
  <si>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</si>
  <si>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</si>
  <si>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</si>
  <si>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</si>
  <si>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</si>
  <si>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</si>
  <si>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</si>
  <si>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</si>
  <si>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</si>
  <si>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</si>
  <si>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</si>
  <si>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</si>
  <si>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</si>
  <si>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</si>
  <si>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</si>
  <si>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</si>
  <si>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</si>
  <si>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</si>
  <si>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</si>
  <si>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</si>
  <si>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</si>
  <si>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</si>
  <si>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</si>
  <si>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</si>
  <si>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</si>
  <si>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</si>
  <si>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</si>
  <si>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</si>
  <si>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</si>
  <si>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</si>
  <si>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</si>
  <si>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</si>
  <si>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</si>
  <si>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</si>
  <si>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</si>
  <si>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</si>
  <si>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</si>
  <si>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</si>
  <si>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</si>
  <si>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</si>
  <si>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</si>
  <si>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</si>
  <si>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</si>
  <si>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</si>
  <si>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</si>
  <si>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</si>
  <si>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</si>
  <si>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</si>
  <si>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</si>
  <si>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</si>
  <si>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</si>
  <si>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</si>
  <si>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</si>
  <si>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</si>
  <si>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</si>
  <si>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</si>
  <si>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</si>
  <si>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</si>
  <si>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</si>
  <si>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</si>
  <si>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</si>
  <si>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</si>
  <si>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</si>
  <si>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</si>
  <si>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</si>
  <si>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</si>
  <si>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</si>
  <si>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</si>
  <si>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</si>
  <si>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</si>
  <si>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</si>
  <si>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</si>
  <si>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</si>
  <si>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</si>
  <si>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</si>
  <si>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</si>
  <si>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</si>
  <si>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</si>
  <si>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</si>
  <si>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</si>
  <si>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</si>
  <si>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</si>
  <si>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</si>
  <si>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</si>
  <si>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</si>
  <si>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</si>
  <si>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</si>
  <si>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</si>
  <si>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</si>
  <si>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</si>
  <si>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</si>
  <si>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</si>
  <si>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</si>
  <si>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</si>
  <si>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</si>
  <si>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</si>
  <si>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</si>
  <si>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</si>
  <si>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</si>
  <si>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</si>
  <si>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</si>
  <si>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</si>
  <si>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</si>
  <si>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</si>
  <si>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</si>
  <si>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</si>
  <si>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</si>
  <si>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</si>
  <si>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</si>
  <si>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</si>
  <si>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</si>
  <si>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</si>
  <si>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</si>
  <si>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</si>
  <si>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</si>
  <si>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</si>
  <si>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</si>
  <si>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</si>
  <si>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</si>
  <si>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</si>
  <si>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</si>
  <si>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</si>
  <si>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</si>
  <si>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</si>
  <si>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</si>
  <si>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</si>
  <si>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</si>
  <si>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</si>
  <si>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</si>
  <si>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</si>
  <si>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</si>
  <si>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</si>
  <si>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</si>
  <si>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</si>
  <si>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</si>
  <si>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</si>
  <si>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</si>
  <si>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</si>
  <si>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</si>
  <si>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</si>
  <si>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</si>
  <si>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</si>
  <si>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</si>
  <si>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</si>
  <si>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</si>
  <si>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</si>
  <si>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</si>
  <si>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</si>
  <si>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</si>
  <si>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</si>
  <si>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</si>
  <si>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</si>
  <si>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</si>
  <si>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</si>
  <si>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</si>
  <si>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</si>
  <si>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</si>
  <si>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</si>
  <si>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</si>
  <si>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</si>
  <si>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</si>
  <si>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</si>
  <si>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</si>
  <si>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</si>
  <si>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</si>
  <si>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</si>
  <si>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</si>
  <si>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</si>
  <si>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</si>
  <si>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</si>
  <si>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</si>
  <si>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</si>
  <si>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</si>
  <si>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</si>
  <si>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</si>
  <si>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</si>
  <si>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</si>
  <si>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</si>
  <si>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</si>
  <si>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</si>
  <si>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</si>
  <si>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</si>
  <si>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</si>
  <si>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</si>
  <si>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</si>
  <si>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</si>
  <si>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</si>
  <si>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</si>
  <si>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</si>
  <si>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</si>
  <si>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</si>
  <si>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</si>
  <si>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</si>
  <si>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</si>
  <si>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</si>
  <si>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</si>
  <si>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</si>
  <si>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</si>
  <si>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</si>
  <si>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</si>
  <si>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</si>
  <si>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</si>
  <si>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</si>
  <si>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</si>
  <si>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</si>
  <si>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</si>
  <si>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</si>
  <si>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</si>
  <si>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</si>
  <si>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</si>
  <si>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</si>
  <si>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</si>
  <si>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</si>
  <si>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</si>
  <si>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</si>
  <si>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</si>
  <si>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</si>
  <si>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</si>
  <si>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</si>
  <si>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</si>
  <si>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</si>
  <si>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</si>
  <si>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</si>
  <si>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</si>
  <si>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</si>
  <si>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</si>
  <si>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</si>
  <si>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</si>
  <si>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</si>
  <si>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</si>
  <si>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</si>
  <si>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</si>
  <si>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</si>
  <si>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</si>
  <si>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</si>
  <si>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</si>
  <si>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</si>
  <si>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</si>
  <si>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</si>
  <si>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</si>
  <si>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</si>
  <si>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</si>
  <si>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</si>
  <si>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</si>
  <si>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</si>
  <si>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</si>
  <si>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</si>
  <si>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</si>
  <si>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</si>
  <si>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</si>
  <si>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</si>
  <si>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</si>
  <si>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</si>
  <si>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</si>
  <si>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</si>
  <si>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</si>
  <si>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</si>
  <si>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</si>
  <si>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</si>
  <si>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</si>
  <si>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</si>
  <si>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</si>
  <si>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</si>
  <si>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</si>
  <si>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</si>
  <si>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</si>
  <si>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</si>
  <si>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</si>
  <si>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</si>
  <si>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</si>
  <si>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</si>
  <si>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</si>
  <si>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</si>
  <si>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</si>
  <si>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</si>
  <si>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</si>
  <si>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</si>
  <si>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</si>
  <si>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</si>
  <si>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</si>
  <si>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</si>
  <si>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</si>
  <si>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</si>
  <si>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</si>
  <si>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</si>
  <si>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</si>
  <si>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</si>
  <si>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</si>
  <si>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</si>
  <si>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</si>
  <si>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</si>
  <si>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</si>
  <si>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</si>
  <si>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</si>
  <si>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</si>
  <si>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</si>
  <si>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</si>
  <si>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</si>
  <si>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</si>
  <si>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</si>
  <si>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</si>
  <si>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</si>
  <si>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</si>
  <si>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</si>
  <si>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</si>
  <si>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</si>
  <si>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</si>
  <si>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</si>
  <si>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</si>
  <si>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</si>
  <si>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</si>
  <si>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</si>
  <si>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</si>
  <si>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</si>
  <si>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</si>
  <si>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</si>
  <si>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</si>
  <si>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</si>
  <si>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</si>
  <si>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</si>
  <si>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</si>
  <si>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</si>
  <si>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</si>
  <si>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</si>
  <si>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</si>
  <si>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</si>
  <si>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</si>
  <si>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</si>
  <si>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</si>
  <si>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</si>
  <si>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</si>
  <si>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</si>
  <si>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</si>
  <si>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</si>
  <si>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</si>
  <si>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</si>
  <si>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</si>
  <si>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</si>
  <si>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</si>
  <si>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</si>
  <si>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</si>
  <si>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</si>
  <si>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</si>
  <si>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</si>
  <si>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</si>
  <si>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</si>
  <si>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</si>
  <si>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</si>
  <si>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</si>
  <si>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</si>
  <si>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</si>
  <si>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</si>
  <si>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</si>
  <si>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</si>
  <si>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</si>
  <si>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</si>
  <si>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</si>
  <si>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</si>
  <si>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</si>
  <si>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</si>
  <si>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</si>
  <si>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</si>
  <si>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</si>
  <si>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</si>
  <si>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</si>
  <si>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</si>
  <si>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</si>
  <si>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</si>
  <si>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</si>
  <si>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</si>
  <si>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</si>
  <si>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</si>
  <si>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</si>
  <si>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</si>
  <si>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</si>
  <si>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</si>
  <si>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</si>
  <si>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</si>
  <si>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</si>
  <si>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</si>
  <si>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</si>
  <si>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</si>
  <si>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</si>
  <si>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</si>
  <si>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</si>
  <si>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</si>
  <si>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</si>
  <si>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</si>
  <si>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</si>
  <si>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</si>
  <si>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</si>
  <si>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</si>
  <si>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</si>
  <si>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</si>
  <si>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</si>
  <si>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</si>
  <si>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</si>
  <si>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</si>
  <si>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</si>
  <si>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</si>
  <si>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</si>
  <si>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</si>
  <si>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</si>
  <si>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</si>
  <si>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</si>
  <si>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</si>
  <si>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</si>
  <si>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</si>
  <si>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</si>
  <si>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</si>
  <si>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</si>
  <si>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</si>
  <si>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</si>
  <si>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</si>
  <si>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</si>
  <si>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</si>
  <si>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</si>
  <si>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</si>
  <si>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</si>
  <si>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</si>
  <si>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</si>
  <si>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</si>
  <si>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</si>
  <si>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</si>
  <si>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</si>
  <si>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</si>
  <si>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</si>
  <si>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</si>
  <si>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</si>
  <si>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</si>
  <si>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</si>
  <si>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</si>
  <si>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</si>
  <si>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</si>
  <si>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</si>
  <si>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</si>
  <si>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</si>
  <si>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</si>
  <si>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</si>
  <si>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</si>
  <si>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</si>
  <si>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</si>
  <si>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</si>
  <si>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</si>
  <si>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</si>
  <si>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</si>
  <si>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</si>
  <si>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</si>
  <si>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</si>
  <si>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</si>
  <si>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</si>
  <si>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</si>
  <si>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</si>
  <si>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</si>
  <si>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</si>
  <si>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</si>
  <si>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</si>
  <si>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</si>
  <si>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</si>
  <si>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</si>
  <si>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</si>
  <si>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</si>
  <si>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</si>
  <si>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</si>
  <si>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</si>
  <si>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</si>
  <si>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</si>
  <si>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</si>
  <si>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</si>
  <si>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</si>
  <si>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</si>
  <si>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</si>
  <si>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</si>
  <si>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</si>
  <si>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</si>
  <si>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</si>
  <si>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</si>
  <si>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</si>
  <si>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</si>
  <si>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</si>
  <si>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</si>
  <si>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</si>
  <si>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</si>
  <si>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</si>
  <si>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</si>
  <si>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</si>
  <si>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</si>
  <si>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</si>
  <si>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</si>
  <si>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</si>
  <si>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</si>
  <si>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</si>
  <si>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</si>
  <si>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</si>
  <si>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</si>
  <si>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</si>
  <si>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</si>
  <si>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</si>
  <si>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</si>
  <si>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</si>
  <si>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</si>
  <si>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</si>
  <si>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</si>
  <si>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</si>
  <si>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</si>
  <si>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</si>
  <si>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</si>
  <si>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</si>
  <si>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</si>
  <si>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</si>
  <si>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</si>
  <si>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</si>
  <si>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</si>
  <si>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</si>
  <si>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</si>
  <si>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</si>
  <si>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</si>
  <si>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</si>
  <si>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</si>
  <si>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</si>
  <si>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</si>
  <si>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</si>
  <si>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</si>
  <si>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</si>
  <si>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</si>
  <si>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</si>
  <si>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</si>
  <si>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</si>
  <si>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</si>
  <si>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</si>
  <si>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</si>
  <si>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</si>
  <si>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</si>
  <si>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</si>
  <si>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</si>
  <si>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</si>
  <si>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</si>
  <si>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</si>
  <si>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</si>
  <si>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</si>
  <si>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</si>
  <si>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</si>
  <si>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</si>
  <si>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</si>
  <si>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</si>
  <si>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</si>
  <si>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</si>
  <si>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</si>
  <si>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</si>
  <si>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</si>
  <si>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</si>
  <si>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</si>
  <si>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</si>
  <si>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</si>
  <si>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</si>
  <si>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</si>
  <si>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</si>
  <si>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</si>
  <si>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</si>
  <si>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</si>
  <si>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</si>
  <si>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</si>
  <si>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</si>
  <si>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</si>
  <si>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</si>
  <si>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</si>
  <si>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</si>
  <si>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</si>
  <si>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</si>
  <si>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</si>
  <si>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</si>
  <si>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</si>
  <si>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</si>
  <si>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</si>
  <si>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</si>
  <si>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</si>
  <si>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</si>
  <si>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</si>
  <si>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</si>
  <si>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</si>
  <si>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</si>
  <si>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</si>
  <si>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</si>
  <si>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</si>
  <si>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</si>
  <si>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</si>
  <si>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</si>
  <si>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</si>
  <si>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</si>
  <si>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</si>
  <si>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</si>
  <si>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</si>
  <si>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</si>
  <si>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</si>
  <si>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</si>
  <si>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</si>
  <si>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</si>
  <si>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</si>
  <si>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</si>
  <si>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</si>
  <si>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</si>
  <si>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</si>
  <si>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</si>
  <si>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</si>
  <si>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</si>
  <si>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</si>
  <si>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</si>
  <si>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</si>
  <si>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</si>
  <si>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</si>
  <si>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</si>
  <si>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</si>
  <si>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</si>
  <si>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</si>
  <si>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</si>
  <si>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</si>
  <si>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</si>
  <si>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</si>
  <si>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</si>
  <si>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</si>
  <si>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</si>
  <si>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</si>
  <si>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</si>
  <si>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</si>
  <si>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</si>
  <si>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</si>
  <si>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</si>
  <si>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</si>
  <si>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</si>
  <si>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</si>
  <si>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</si>
  <si>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</si>
  <si>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</si>
  <si>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</si>
  <si>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</si>
  <si>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</si>
  <si>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</si>
  <si>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</si>
  <si>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</si>
  <si>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</si>
  <si>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</si>
  <si>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</si>
  <si>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</si>
  <si>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</si>
  <si>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</si>
  <si>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</si>
  <si>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</si>
  <si>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</si>
  <si>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</si>
  <si>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</si>
  <si>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</si>
  <si>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</si>
  <si>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</si>
  <si>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</si>
  <si>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</si>
  <si>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</si>
  <si>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</si>
  <si>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</si>
  <si>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</si>
  <si>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</si>
  <si>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</si>
  <si>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</si>
  <si>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</si>
  <si>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</si>
  <si>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</si>
  <si>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</si>
  <si>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</si>
  <si>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</si>
  <si>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</si>
  <si>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</si>
  <si>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</si>
  <si>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</si>
  <si>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</si>
  <si>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</si>
  <si>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</si>
  <si>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</si>
  <si>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</si>
  <si>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</si>
  <si>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</si>
  <si>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</si>
  <si>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</si>
  <si>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</si>
  <si>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</si>
  <si>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</si>
  <si>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</si>
  <si>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</si>
  <si>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</si>
  <si>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</si>
  <si>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</si>
  <si>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</si>
  <si>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</si>
  <si>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</si>
  <si>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</si>
  <si>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</si>
  <si>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</si>
  <si>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</si>
  <si>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</si>
  <si>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</si>
  <si>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</si>
  <si>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</si>
  <si>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</si>
  <si>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</si>
  <si>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</si>
  <si>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</si>
  <si>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</si>
  <si>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</si>
  <si>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</si>
  <si>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</si>
  <si>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</si>
  <si>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</si>
  <si>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</si>
  <si>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</si>
  <si>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</si>
  <si>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</si>
  <si>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</si>
  <si>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</si>
  <si>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</si>
  <si>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</si>
  <si>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</si>
  <si>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</si>
  <si>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</si>
  <si>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</si>
  <si>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</si>
  <si>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</si>
  <si>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</si>
  <si>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</si>
  <si>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</si>
  <si>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</si>
  <si>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</si>
  <si>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</si>
  <si>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</si>
  <si>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</si>
  <si>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</si>
  <si>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</si>
  <si>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</si>
  <si>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</si>
  <si>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</si>
  <si>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</si>
  <si>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</si>
  <si>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</si>
  <si>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</si>
  <si>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</si>
  <si>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</si>
  <si>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</si>
  <si>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</si>
  <si>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</si>
  <si>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</si>
  <si>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</si>
  <si>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</si>
  <si>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</si>
  <si>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</si>
  <si>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</si>
  <si>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</si>
  <si>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</si>
  <si>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</si>
  <si>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</si>
  <si>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</si>
  <si>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</si>
  <si>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</si>
  <si>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</si>
  <si>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</si>
  <si>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</si>
  <si>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</si>
  <si>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</si>
  <si>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</si>
  <si>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</si>
  <si>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</si>
  <si>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</si>
  <si>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</si>
  <si>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</si>
  <si>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</si>
  <si>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</si>
  <si>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</si>
  <si>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</si>
  <si>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</si>
  <si>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</si>
  <si>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</si>
  <si>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</si>
  <si>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</si>
  <si>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</si>
  <si>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</si>
  <si>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</si>
  <si>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</si>
  <si>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</si>
  <si>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</si>
  <si>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</si>
  <si>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</si>
  <si>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</si>
  <si>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</si>
  <si>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</si>
  <si>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</si>
  <si>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</si>
  <si>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</si>
  <si>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</si>
  <si>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</si>
  <si>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</si>
  <si>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</si>
  <si>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</si>
  <si>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</si>
  <si>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</si>
  <si>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</si>
  <si>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</si>
  <si>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</si>
  <si>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</si>
  <si>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</si>
  <si>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</si>
  <si>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</si>
  <si>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</si>
  <si>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</si>
  <si>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</si>
  <si>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</si>
  <si>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</si>
  <si>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</si>
  <si>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</si>
  <si>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</si>
  <si>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</si>
  <si>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</si>
  <si>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</si>
  <si>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</si>
  <si>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</si>
  <si>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</si>
  <si>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</si>
  <si>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</si>
  <si>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</si>
  <si>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</si>
  <si>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</si>
  <si>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</si>
  <si>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</si>
  <si>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</si>
  <si>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</si>
  <si>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</si>
  <si>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</si>
  <si>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</si>
  <si>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</si>
  <si>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</si>
  <si>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</si>
  <si>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</si>
  <si>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</si>
  <si>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</si>
  <si>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</si>
  <si>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</si>
  <si>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</si>
  <si>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</si>
  <si>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</si>
  <si>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</si>
  <si>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</si>
  <si>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</si>
  <si>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</si>
  <si>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</si>
  <si>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</si>
  <si>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</si>
  <si>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</si>
  <si>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</si>
  <si>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</si>
  <si>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</si>
  <si>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</si>
  <si>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</si>
  <si>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</si>
  <si>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</si>
  <si>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</si>
  <si>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</si>
  <si>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</si>
  <si>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</si>
  <si>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</si>
  <si>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</si>
  <si>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</si>
  <si>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</si>
  <si>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</si>
  <si>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</si>
  <si>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</si>
  <si>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</si>
  <si>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</si>
  <si>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</si>
  <si>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</si>
  <si>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</si>
  <si>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</si>
  <si>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</si>
  <si>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</si>
  <si>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</si>
  <si>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</si>
  <si>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</si>
  <si>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</si>
  <si>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</si>
  <si>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</si>
  <si>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</si>
  <si>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</si>
  <si>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</si>
  <si>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</si>
  <si>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</si>
  <si>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</si>
  <si>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</si>
  <si>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</si>
  <si>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</si>
  <si>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</si>
  <si>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</si>
  <si>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</si>
  <si>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</si>
  <si>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</si>
  <si>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</si>
  <si>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</si>
  <si>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</si>
  <si>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</si>
  <si>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</si>
  <si>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</si>
  <si>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</si>
  <si>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</si>
  <si>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</si>
  <si>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</si>
  <si>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</si>
  <si>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</si>
  <si>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</si>
  <si>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</si>
  <si>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</si>
  <si>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</si>
  <si>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</si>
  <si>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</si>
  <si>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</si>
  <si>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</si>
  <si>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</si>
  <si>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</si>
  <si>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</si>
  <si>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</si>
  <si>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</si>
  <si>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</si>
  <si>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</si>
  <si>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</si>
  <si>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</si>
  <si>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</si>
  <si>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</si>
  <si>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</si>
  <si>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</si>
  <si>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</si>
  <si>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</si>
  <si>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</si>
  <si>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</si>
  <si>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</si>
  <si>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</si>
  <si>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</si>
  <si>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</si>
  <si>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</si>
  <si>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</si>
  <si>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</si>
  <si>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</si>
  <si>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</si>
  <si>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</si>
  <si>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</si>
  <si>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</si>
  <si>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</si>
  <si>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</si>
  <si>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</si>
  <si>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</si>
  <si>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</si>
  <si>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</si>
  <si>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</si>
  <si>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</si>
  <si>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</si>
  <si>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</si>
  <si>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</si>
  <si>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</si>
  <si>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</si>
  <si>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</si>
  <si>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</si>
  <si>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</si>
  <si>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</si>
  <si>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</si>
  <si>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</si>
  <si>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</si>
  <si>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</si>
  <si>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</si>
  <si>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</si>
  <si>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</si>
  <si>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</si>
  <si>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</si>
  <si>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</si>
  <si>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</si>
  <si>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</si>
  <si>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</si>
  <si>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</si>
  <si>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</si>
  <si>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</si>
  <si>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</si>
  <si>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</si>
  <si>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</si>
  <si>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</si>
  <si>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</si>
  <si>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</si>
  <si>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</si>
  <si>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</si>
  <si>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</si>
  <si>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</si>
  <si>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</si>
  <si>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</si>
  <si>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</si>
  <si>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</si>
  <si>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</si>
  <si>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</si>
  <si>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</si>
  <si>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</si>
  <si>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</si>
  <si>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</si>
  <si>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</si>
  <si>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</si>
  <si>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</si>
  <si>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</si>
  <si>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</si>
  <si>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</si>
  <si>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</si>
  <si>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</si>
  <si>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</si>
  <si>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</si>
  <si>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</si>
  <si>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</si>
  <si>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</si>
  <si>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</si>
  <si>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</si>
  <si>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</si>
  <si>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</si>
  <si>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</si>
  <si>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</si>
  <si>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</si>
  <si>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</si>
  <si>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</si>
  <si>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</si>
  <si>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</si>
  <si>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</si>
  <si>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</si>
  <si>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</si>
  <si>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</si>
  <si>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</si>
  <si>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</si>
  <si>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</si>
  <si>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</si>
  <si>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</si>
  <si>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</si>
  <si>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</si>
  <si>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</si>
  <si>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</si>
  <si>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</si>
  <si>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</si>
  <si>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</si>
  <si>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</si>
  <si>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</si>
  <si>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</si>
  <si>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</si>
  <si>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</si>
  <si>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</si>
  <si>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</si>
  <si>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</si>
  <si>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</si>
  <si>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</si>
  <si>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</si>
  <si>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</si>
  <si>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</si>
  <si>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</si>
  <si>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</si>
  <si>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</si>
  <si>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</si>
  <si>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</si>
  <si>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</si>
  <si>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</si>
  <si>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</si>
  <si>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</si>
  <si>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</si>
  <si>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</si>
  <si>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</si>
  <si>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</si>
  <si>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</si>
  <si>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</si>
  <si>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</si>
  <si>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</si>
  <si>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</si>
  <si>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</si>
  <si>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</si>
  <si>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</si>
  <si>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</si>
  <si>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</si>
  <si>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</si>
  <si>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</si>
  <si>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</si>
  <si>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</si>
  <si>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</si>
  <si>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</si>
  <si>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</si>
  <si>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</si>
  <si>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</si>
  <si>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</si>
  <si>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</si>
  <si>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</si>
  <si>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</si>
  <si>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</si>
  <si>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</si>
  <si>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</si>
  <si>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</si>
  <si>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</si>
  <si>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</si>
  <si>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</si>
  <si>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</si>
  <si>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</si>
  <si>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</si>
  <si>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</si>
  <si>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</si>
  <si>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</si>
  <si>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</si>
  <si>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</si>
  <si>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</si>
  <si>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</si>
  <si>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</si>
  <si>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</si>
  <si>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</si>
  <si>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</si>
  <si>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</si>
  <si>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</si>
  <si>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</si>
  <si>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</si>
  <si>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</si>
  <si>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</si>
  <si>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</si>
  <si>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</si>
  <si>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</si>
  <si>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</si>
  <si>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</si>
  <si>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</si>
  <si>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</si>
  <si>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</si>
  <si>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</si>
  <si>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</si>
  <si>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</si>
  <si>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</si>
  <si>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</si>
  <si>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</si>
  <si>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</si>
  <si>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</si>
  <si>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</si>
  <si>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</si>
  <si>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</si>
  <si>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</si>
  <si>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</si>
  <si>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</si>
  <si>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</si>
  <si>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</si>
  <si>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</si>
  <si>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</si>
  <si>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</si>
  <si>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</si>
  <si>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</si>
  <si>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</si>
  <si>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</si>
  <si>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</si>
  <si>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</si>
  <si>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</si>
  <si>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</si>
  <si>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</si>
  <si>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</si>
  <si>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</si>
  <si>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</si>
  <si>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</si>
  <si>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</si>
  <si>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</si>
  <si>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</si>
  <si>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</si>
  <si>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</si>
  <si>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</si>
  <si>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</si>
  <si>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</si>
  <si>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</si>
  <si>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</si>
  <si>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</si>
  <si>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</si>
  <si>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</si>
  <si>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</si>
  <si>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</si>
  <si>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</si>
  <si>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</si>
  <si>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</si>
  <si>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</si>
  <si>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</si>
  <si>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</si>
  <si>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</si>
  <si>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</si>
  <si>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</si>
  <si>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</si>
  <si>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</si>
  <si>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</si>
  <si>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</si>
  <si>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</si>
  <si>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</si>
  <si>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</si>
  <si>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</si>
  <si>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</si>
  <si>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</si>
  <si>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</si>
  <si>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</si>
  <si>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</si>
  <si>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</si>
  <si>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</si>
  <si>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</si>
  <si>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</si>
  <si>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</si>
  <si>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</si>
  <si>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</si>
  <si>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</si>
  <si>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</si>
  <si>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</si>
  <si>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</si>
  <si>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</si>
  <si>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</si>
  <si>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</si>
  <si>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</si>
  <si>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</si>
  <si>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</si>
  <si>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</si>
  <si>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</si>
  <si>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</si>
  <si>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</si>
  <si>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</si>
  <si>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</si>
  <si>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</si>
  <si>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</si>
  <si>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</si>
  <si>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</si>
  <si>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</si>
  <si>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</si>
  <si>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</si>
  <si>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</si>
  <si>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</si>
  <si>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</si>
  <si>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</si>
  <si>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</si>
  <si>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</si>
  <si>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</si>
  <si>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</si>
  <si>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</si>
  <si>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</si>
  <si>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</si>
  <si>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</si>
  <si>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</si>
  <si>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</si>
  <si>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</si>
  <si>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</si>
  <si>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</si>
  <si>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</si>
  <si>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</si>
  <si>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</si>
  <si>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</si>
  <si>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</si>
  <si>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</si>
  <si>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</si>
  <si>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</si>
  <si>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</si>
  <si>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</si>
  <si>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</si>
  <si>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</si>
  <si>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</si>
  <si>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</si>
  <si>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</si>
  <si>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</si>
  <si>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</si>
  <si>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</si>
  <si>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</si>
  <si>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</si>
  <si>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</si>
  <si>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</si>
  <si>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</si>
  <si>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</si>
  <si>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</si>
  <si>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</si>
  <si>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</si>
  <si>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</si>
  <si>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</si>
  <si>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</si>
  <si>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</si>
  <si>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</si>
  <si>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</si>
  <si>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</si>
  <si>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</si>
  <si>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</si>
  <si>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</si>
  <si>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</si>
  <si>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</si>
  <si>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</si>
  <si>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</si>
  <si>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</si>
  <si>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</si>
  <si>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</si>
  <si>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</si>
  <si>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</si>
  <si>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</si>
  <si>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</si>
  <si>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</si>
  <si>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</si>
  <si>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</si>
  <si>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</si>
  <si>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</si>
  <si>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</si>
  <si>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</si>
  <si>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</si>
  <si>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</si>
  <si>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</si>
  <si>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</si>
  <si>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</si>
  <si>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</si>
  <si>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</si>
  <si>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</si>
  <si>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</si>
  <si>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</si>
  <si>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</si>
  <si>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</si>
  <si>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</si>
  <si>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</si>
  <si>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</si>
  <si>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</si>
  <si>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</si>
  <si>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</si>
  <si>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</si>
  <si>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</si>
  <si>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</si>
  <si>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</si>
  <si>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</si>
  <si>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</si>
  <si>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</si>
  <si>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</si>
  <si>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</si>
  <si>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</si>
  <si>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</si>
  <si>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</si>
  <si>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</si>
  <si>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</si>
  <si>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</si>
  <si>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</si>
  <si>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</si>
  <si>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</si>
  <si>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</si>
  <si>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</si>
  <si>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</si>
  <si>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</si>
  <si>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</si>
  <si>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</si>
  <si>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</si>
  <si>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</si>
  <si>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</si>
  <si>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</si>
  <si>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</si>
  <si>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</si>
  <si>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</si>
  <si>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</si>
  <si>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</si>
  <si>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</si>
  <si>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</si>
  <si>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</si>
  <si>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</si>
  <si>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</si>
  <si>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</si>
  <si>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</si>
  <si>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</si>
  <si>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</si>
  <si>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</si>
  <si>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</si>
  <si>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</si>
  <si>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</si>
  <si>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</si>
  <si>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</si>
  <si>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</si>
  <si>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</si>
  <si>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</si>
  <si>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</si>
  <si>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</si>
  <si>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</si>
  <si>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</si>
  <si>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</si>
  <si>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</si>
  <si>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</si>
  <si>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</si>
  <si>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</si>
  <si>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</si>
  <si>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</si>
  <si>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</si>
  <si>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</si>
  <si>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</si>
  <si>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</si>
  <si>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</si>
  <si>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</si>
  <si>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</si>
  <si>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</si>
  <si>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</si>
  <si>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</si>
  <si>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</si>
  <si>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</si>
  <si>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</si>
  <si>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</si>
  <si>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</si>
  <si>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</si>
  <si>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</si>
  <si>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</si>
  <si>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</si>
  <si>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</si>
  <si>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</si>
  <si>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</si>
  <si>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</si>
  <si>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</si>
  <si>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</si>
  <si>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</si>
  <si>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</si>
  <si>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</si>
  <si>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</si>
  <si>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</si>
  <si>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</si>
  <si>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</si>
  <si>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</si>
  <si>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</si>
  <si>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</si>
  <si>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</si>
  <si>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</si>
  <si>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</si>
  <si>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</si>
  <si>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</si>
  <si>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</si>
  <si>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</si>
  <si>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</si>
  <si>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</si>
  <si>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</si>
  <si>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</si>
  <si>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</si>
  <si>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</si>
  <si>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</si>
  <si>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</si>
  <si>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</si>
  <si>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</si>
  <si>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</si>
  <si>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</si>
  <si>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</si>
  <si>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</si>
  <si>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</si>
  <si>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</si>
  <si>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</si>
  <si>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</si>
  <si>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</si>
  <si>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</si>
  <si>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</si>
  <si>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</si>
  <si>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</si>
  <si>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</si>
  <si>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</si>
  <si>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</si>
  <si>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</si>
  <si>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</si>
  <si>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</si>
  <si>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</si>
  <si>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</si>
  <si>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</si>
  <si>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</si>
  <si>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</si>
  <si>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</si>
  <si>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</si>
  <si>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</si>
  <si>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</si>
  <si>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</si>
  <si>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</si>
  <si>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</si>
  <si>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</si>
  <si>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</si>
  <si>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</si>
  <si>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</si>
  <si>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</si>
  <si>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</si>
  <si>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</si>
  <si>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</si>
  <si>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</si>
  <si>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</si>
  <si>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</si>
  <si>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</si>
  <si>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</si>
  <si>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</si>
  <si>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</si>
  <si>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</si>
  <si>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</si>
  <si>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</si>
  <si>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</si>
  <si>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</si>
  <si>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</si>
  <si>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</si>
  <si>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</si>
  <si>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</si>
  <si>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</si>
  <si>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</si>
  <si>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</si>
  <si>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</si>
  <si>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</si>
  <si>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</si>
  <si>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</si>
  <si>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</si>
  <si>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</si>
  <si>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</si>
  <si>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</si>
  <si>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</si>
  <si>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</si>
  <si>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</si>
  <si>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</si>
  <si>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</si>
  <si>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</si>
  <si>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</si>
  <si>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</si>
  <si>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</si>
  <si>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</si>
  <si>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</si>
  <si>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</si>
  <si>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</si>
  <si>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</si>
  <si>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</si>
  <si>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</si>
  <si>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</si>
  <si>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</si>
  <si>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</si>
  <si>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</si>
  <si>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</si>
  <si>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</si>
  <si>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</si>
  <si>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</si>
  <si>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</si>
  <si>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</si>
  <si>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</si>
  <si>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</si>
  <si>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</si>
  <si>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</si>
  <si>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</si>
  <si>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</si>
  <si>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</si>
  <si>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</si>
  <si>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</si>
  <si>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</si>
  <si>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</si>
  <si>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</si>
  <si>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</si>
  <si>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</si>
  <si>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</si>
  <si>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</si>
  <si>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</si>
  <si>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</si>
  <si>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</si>
  <si>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</si>
  <si>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</si>
  <si>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</si>
  <si>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</si>
  <si>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</si>
  <si>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</si>
  <si>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</si>
  <si>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</si>
  <si>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</si>
  <si>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</si>
  <si>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</si>
  <si>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</si>
  <si>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</si>
  <si>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</si>
  <si>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</si>
  <si>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</si>
  <si>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</si>
  <si>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</si>
  <si>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</si>
  <si>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</si>
  <si>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</si>
  <si>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</si>
  <si>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</si>
  <si>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</si>
  <si>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</si>
  <si>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</si>
  <si>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</si>
  <si>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</si>
  <si>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</si>
  <si>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</si>
  <si>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</si>
  <si>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</si>
  <si>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</si>
  <si>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</si>
  <si>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</si>
  <si>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</si>
  <si>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</si>
  <si>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</si>
  <si>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</si>
  <si>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</si>
  <si>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</si>
  <si>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</si>
  <si>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</si>
  <si>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</si>
  <si>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</si>
  <si>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</si>
  <si>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</si>
  <si>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</si>
  <si>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</si>
  <si>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</si>
  <si>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</si>
  <si>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</si>
  <si>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</si>
  <si>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</si>
  <si>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</si>
  <si>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</si>
  <si>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</si>
  <si>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</si>
  <si>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</si>
  <si>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</si>
  <si>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</si>
  <si>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</si>
  <si>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</si>
  <si>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</si>
  <si>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</si>
  <si>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</si>
  <si>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</si>
  <si>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</si>
  <si>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</si>
  <si>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</si>
  <si>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</si>
  <si>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</si>
  <si>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</si>
  <si>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</si>
  <si>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</si>
  <si>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</si>
  <si>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</si>
  <si>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</si>
  <si>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</si>
  <si>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</si>
  <si>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</si>
  <si>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</si>
  <si>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</si>
  <si>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</si>
  <si>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</si>
  <si>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</si>
  <si>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</si>
  <si>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</si>
  <si>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</si>
  <si>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</si>
  <si>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</si>
  <si>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</si>
  <si>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</si>
  <si>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</si>
  <si>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</si>
  <si>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</si>
  <si>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</si>
  <si>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</si>
  <si>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</si>
  <si>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</si>
  <si>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</si>
  <si>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</si>
  <si>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</si>
  <si>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</si>
  <si>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</si>
  <si>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</si>
  <si>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</si>
  <si>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</si>
  <si>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</si>
  <si>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</si>
  <si>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</si>
  <si>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</si>
  <si>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</si>
  <si>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</si>
  <si>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</si>
  <si>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</si>
  <si>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</si>
  <si>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</si>
  <si>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</si>
  <si>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</si>
  <si>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</si>
  <si>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</si>
  <si>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</si>
  <si>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</si>
  <si>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</si>
  <si>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</si>
  <si>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</si>
  <si>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</si>
  <si>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</si>
  <si>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</si>
  <si>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</si>
  <si>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</si>
  <si>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</si>
  <si>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</si>
  <si>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</si>
  <si>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</si>
  <si>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</si>
  <si>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</si>
  <si>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</si>
  <si>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</si>
  <si>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</si>
  <si>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</si>
  <si>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</si>
  <si>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</si>
  <si>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</si>
  <si>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</si>
  <si>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</si>
  <si>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</si>
  <si>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</si>
  <si>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</si>
  <si>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</si>
  <si>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</si>
  <si>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</si>
  <si>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</si>
  <si>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</si>
  <si>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</si>
  <si>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</si>
  <si>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</si>
  <si>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</si>
  <si>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</si>
  <si>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</si>
  <si>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</si>
  <si>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</si>
  <si>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</si>
  <si>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</si>
  <si>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</si>
  <si>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</si>
  <si>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</si>
  <si>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</si>
  <si>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</si>
  <si>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</si>
  <si>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</si>
  <si>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</si>
  <si>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</si>
  <si>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</si>
  <si>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</si>
  <si>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</si>
  <si>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</si>
  <si>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</si>
  <si>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</si>
  <si>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</si>
  <si>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</si>
  <si>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</si>
  <si>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</si>
  <si>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</si>
  <si>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</si>
  <si>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</si>
  <si>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</si>
  <si>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</si>
  <si>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</si>
  <si>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</si>
  <si>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</si>
  <si>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</si>
  <si>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</si>
  <si>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</si>
  <si>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</si>
  <si>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</si>
  <si>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</si>
  <si>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</si>
  <si>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</si>
  <si>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</si>
  <si>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</si>
  <si>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</si>
  <si>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</si>
  <si>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</si>
  <si>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</si>
  <si>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</si>
  <si>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</si>
  <si>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</si>
  <si>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</si>
  <si>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</si>
  <si>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</si>
  <si>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</si>
  <si>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</si>
  <si>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</si>
  <si>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</si>
  <si>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</si>
  <si>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</si>
  <si>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</si>
  <si>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</si>
  <si>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</si>
  <si>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</si>
  <si>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</si>
  <si>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</si>
  <si>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</si>
  <si>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</si>
  <si>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</si>
  <si>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</si>
  <si>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</si>
  <si>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</si>
  <si>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</si>
  <si>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</si>
  <si>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</si>
  <si>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</si>
  <si>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</si>
  <si>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</si>
  <si>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</si>
  <si>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</si>
  <si>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</si>
  <si>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</si>
  <si>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</si>
  <si>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</si>
  <si>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</si>
  <si>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</si>
  <si>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</si>
  <si>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</si>
  <si>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</si>
  <si>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</si>
  <si>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</si>
  <si>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</si>
  <si>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</si>
  <si>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</si>
  <si>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</si>
  <si>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</si>
  <si>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</si>
  <si>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</si>
  <si>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</si>
  <si>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</si>
  <si>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</si>
  <si>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</si>
  <si>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</si>
  <si>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</si>
  <si>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</si>
  <si>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</si>
  <si>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</si>
  <si>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</si>
  <si>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</si>
  <si>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</si>
  <si>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</si>
  <si>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</si>
  <si>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</si>
  <si>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</si>
  <si>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</si>
  <si>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</si>
  <si>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</si>
  <si>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</si>
  <si>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</si>
  <si>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</si>
  <si>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</si>
  <si>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</si>
  <si>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</si>
  <si>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</si>
  <si>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</si>
  <si>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</si>
  <si>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</si>
  <si>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</si>
  <si>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</si>
  <si>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</si>
  <si>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</si>
  <si>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</si>
  <si>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</si>
  <si>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</si>
  <si>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</si>
  <si>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</si>
  <si>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</si>
  <si>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</si>
  <si>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</si>
  <si>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</si>
  <si>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</si>
  <si>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</si>
  <si>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</si>
  <si>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</si>
  <si>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</si>
  <si>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</si>
  <si>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</si>
  <si>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</si>
  <si>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</si>
  <si>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</si>
  <si>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</si>
  <si>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</si>
  <si>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</si>
  <si>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</si>
  <si>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</si>
  <si>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</si>
  <si>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</si>
  <si>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</si>
  <si>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</si>
  <si>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</si>
  <si>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</si>
  <si>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</si>
  <si>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</si>
  <si>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</si>
  <si>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</si>
  <si>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</si>
  <si>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</si>
  <si>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</si>
  <si>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</si>
  <si>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</si>
  <si>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</si>
  <si>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</si>
  <si>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</si>
  <si>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</si>
  <si>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</si>
  <si>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</si>
  <si>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</si>
  <si>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</si>
  <si>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</si>
  <si>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</si>
  <si>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</si>
  <si>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</si>
  <si>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</si>
  <si>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</si>
  <si>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</si>
  <si>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</si>
  <si>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</si>
  <si>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</si>
  <si>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</si>
  <si>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</si>
  <si>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</si>
  <si>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</si>
  <si>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</si>
  <si>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</si>
  <si>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</si>
  <si>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</si>
  <si>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</si>
  <si>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</si>
  <si>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</si>
  <si>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</si>
  <si>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</si>
  <si>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</si>
  <si>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</si>
  <si>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</si>
  <si>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</si>
  <si>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</si>
  <si>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</si>
  <si>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</si>
  <si>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</si>
  <si>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</si>
  <si>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</si>
  <si>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</si>
  <si>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</si>
  <si>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</si>
  <si>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</si>
  <si>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</si>
  <si>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</si>
  <si>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</si>
  <si>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</si>
  <si>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</si>
  <si>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</si>
  <si>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</si>
  <si>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</si>
  <si>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</si>
  <si>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</si>
  <si>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</si>
  <si>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</si>
  <si>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</si>
  <si>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</si>
  <si>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</si>
  <si>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</si>
  <si>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</si>
  <si>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</si>
  <si>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</si>
  <si>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</si>
  <si>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</si>
  <si>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</si>
  <si>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</si>
  <si>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</si>
  <si>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</si>
  <si>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</si>
  <si>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</si>
  <si>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</si>
  <si>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</si>
  <si>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</si>
  <si>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</si>
  <si>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</si>
  <si>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</si>
  <si>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</si>
  <si>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</si>
  <si>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</si>
  <si>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</si>
  <si>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</si>
  <si>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</si>
  <si>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</si>
  <si>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</si>
  <si>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</si>
  <si>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</si>
  <si>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</si>
  <si>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</si>
  <si>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</si>
  <si>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</si>
  <si>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</si>
  <si>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</si>
  <si>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</si>
  <si>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</si>
  <si>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</si>
  <si>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</si>
  <si>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</si>
  <si>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</si>
  <si>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</si>
  <si>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</si>
  <si>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</si>
  <si>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</si>
  <si>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</si>
  <si>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</si>
  <si>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</si>
  <si>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</si>
  <si>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</si>
  <si>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</si>
  <si>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</si>
  <si>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</si>
  <si>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</si>
  <si>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</si>
  <si>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</si>
  <si>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</si>
  <si>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</si>
  <si>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</si>
  <si>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</si>
  <si>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</si>
  <si>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</si>
  <si>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</si>
  <si>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</si>
  <si>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</si>
  <si>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</si>
  <si>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</si>
  <si>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</si>
  <si>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</si>
  <si>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</si>
  <si>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</si>
  <si>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</si>
  <si>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</si>
  <si>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</si>
  <si>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</si>
  <si>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</si>
  <si>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</si>
  <si>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</si>
  <si>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</si>
  <si>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</si>
  <si>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</si>
  <si>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</si>
  <si>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</si>
  <si>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</si>
  <si>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</si>
  <si>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</si>
  <si>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</si>
  <si>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</si>
  <si>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</si>
  <si>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</si>
  <si>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</si>
  <si>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</si>
  <si>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</si>
  <si>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</si>
  <si>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</si>
  <si>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</si>
  <si>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</si>
  <si>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</si>
  <si>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</si>
  <si>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</si>
  <si>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</si>
  <si>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</si>
  <si>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</si>
  <si>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</si>
  <si>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</si>
  <si>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</si>
  <si>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</si>
  <si>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</si>
  <si>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</si>
  <si>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</si>
  <si>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</si>
  <si>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</si>
  <si>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</si>
  <si>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</si>
  <si>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</si>
  <si>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</si>
  <si>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</si>
  <si>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</si>
  <si>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</si>
  <si>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</si>
  <si>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</si>
  <si>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</si>
  <si>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</si>
  <si>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</si>
  <si>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</si>
  <si>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</si>
  <si>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</si>
  <si>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</si>
  <si>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</si>
  <si>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</si>
  <si>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</si>
  <si>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</si>
  <si>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</si>
  <si>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</si>
  <si>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</si>
  <si>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</si>
  <si>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</si>
  <si>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</si>
  <si>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</si>
  <si>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</si>
  <si>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</si>
  <si>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</si>
  <si>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</si>
  <si>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</si>
  <si>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</si>
  <si>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</si>
  <si>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</si>
  <si>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</si>
  <si>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</si>
  <si>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</si>
  <si>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</si>
  <si>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</si>
  <si>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</si>
  <si>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</si>
  <si>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</si>
  <si>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</si>
  <si>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</si>
  <si>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</si>
  <si>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</si>
  <si>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</si>
  <si>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</si>
  <si>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</si>
  <si>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</si>
  <si>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</si>
  <si>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</si>
  <si>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</si>
  <si>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</si>
  <si>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</si>
  <si>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</si>
  <si>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</si>
  <si>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</si>
  <si>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</si>
  <si>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</si>
  <si>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</si>
  <si>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</si>
  <si>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</si>
  <si>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</si>
  <si>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</si>
  <si>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</si>
  <si>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</si>
  <si>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</si>
  <si>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</si>
  <si>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</si>
  <si>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</si>
  <si>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</si>
  <si>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</si>
  <si>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</si>
  <si>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</si>
  <si>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</si>
  <si>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</si>
  <si>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</si>
  <si>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</si>
  <si>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</si>
  <si>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</si>
  <si>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</si>
  <si>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</si>
  <si>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</si>
  <si>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</si>
  <si>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</si>
  <si>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</si>
  <si>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</si>
  <si>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</si>
  <si>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</si>
  <si>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</si>
  <si>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</si>
  <si>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</si>
  <si>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</si>
  <si>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</si>
  <si>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</si>
  <si>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</si>
  <si>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</si>
  <si>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</si>
  <si>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</si>
  <si>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</si>
  <si>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</si>
  <si>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</si>
  <si>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</si>
  <si>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</si>
  <si>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</si>
  <si>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</si>
  <si>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</si>
  <si>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</si>
  <si>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</si>
  <si>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</si>
  <si>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</si>
  <si>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</si>
  <si>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</si>
  <si>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</si>
  <si>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</si>
  <si>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</si>
  <si>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</si>
  <si>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</si>
  <si>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</si>
  <si>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</si>
  <si>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</si>
  <si>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</si>
  <si>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</si>
  <si>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</si>
  <si>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</si>
  <si>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</si>
  <si>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</si>
  <si>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</si>
  <si>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</si>
  <si>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</si>
  <si>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</si>
  <si>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</si>
  <si>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</si>
  <si>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</si>
  <si>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</si>
  <si>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</si>
  <si>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</si>
  <si>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</si>
  <si>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</si>
  <si>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</si>
  <si>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</si>
  <si>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</si>
  <si>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</si>
  <si>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</si>
  <si>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</si>
  <si>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</si>
  <si>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</si>
  <si>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</si>
  <si>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</si>
  <si>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</si>
  <si>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</si>
  <si>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</si>
  <si>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</si>
  <si>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</si>
  <si>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</si>
  <si>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</si>
  <si>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</si>
  <si>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</si>
  <si>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</si>
  <si>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</si>
  <si>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</si>
  <si>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</si>
  <si>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</si>
  <si>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</si>
  <si>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</si>
  <si>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</si>
  <si>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</si>
  <si>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</si>
  <si>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</si>
  <si>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</si>
  <si>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</si>
  <si>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</si>
  <si>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</si>
  <si>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</si>
  <si>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</si>
  <si>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</si>
  <si>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</si>
  <si>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</si>
  <si>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</si>
  <si>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</si>
  <si>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</si>
  <si>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</si>
  <si>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</si>
  <si>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</si>
  <si>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</si>
  <si>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</si>
  <si>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</si>
  <si>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</si>
  <si>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</si>
  <si>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</si>
  <si>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</si>
  <si>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</si>
  <si>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</si>
  <si>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</si>
  <si>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</si>
  <si>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</si>
  <si>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</si>
  <si>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</si>
  <si>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</si>
  <si>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</si>
  <si>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</si>
  <si>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</si>
  <si>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</si>
  <si>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</si>
  <si>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</si>
  <si>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</si>
  <si>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</si>
  <si>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</si>
  <si>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</si>
  <si>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</si>
  <si>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</si>
  <si>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</si>
  <si>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</si>
  <si>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</si>
  <si>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</si>
  <si>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</si>
  <si>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</si>
  <si>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</si>
  <si>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</si>
  <si>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</si>
  <si>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</si>
  <si>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</si>
  <si>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</si>
  <si>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</si>
  <si>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</si>
  <si>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</si>
  <si>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</si>
  <si>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</si>
  <si>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</si>
  <si>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</si>
  <si>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</si>
  <si>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</si>
  <si>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</si>
  <si>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</si>
  <si>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</si>
  <si>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</si>
  <si>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</si>
  <si>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</si>
  <si>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</si>
  <si>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</si>
  <si>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</si>
  <si>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</si>
  <si>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</si>
  <si>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</si>
  <si>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</si>
  <si>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</si>
  <si>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</si>
  <si>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</si>
  <si>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</si>
  <si>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</si>
  <si>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</si>
  <si>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</si>
  <si>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</si>
  <si>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</si>
  <si>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</si>
  <si>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</si>
  <si>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</si>
  <si>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</si>
  <si>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</si>
  <si>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</si>
  <si>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</si>
  <si>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</si>
  <si>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</si>
  <si>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</si>
  <si>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</si>
  <si>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</si>
  <si>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</si>
  <si>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</si>
  <si>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</si>
  <si>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</si>
  <si>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</si>
  <si>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</si>
  <si>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</si>
  <si>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</si>
  <si>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</si>
  <si>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</si>
  <si>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</si>
  <si>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</si>
  <si>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</si>
  <si>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</si>
  <si>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</si>
  <si>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</si>
  <si>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</si>
  <si>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</si>
  <si>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</si>
  <si>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</si>
  <si>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</si>
  <si>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</si>
  <si>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</si>
  <si>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</si>
  <si>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</si>
  <si>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</si>
  <si>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</si>
  <si>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</si>
  <si>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</si>
  <si>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</si>
  <si>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</si>
  <si>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</si>
  <si>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</si>
  <si>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</si>
  <si>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</si>
  <si>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</si>
  <si>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</si>
  <si>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</si>
  <si>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</si>
  <si>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</si>
  <si>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</si>
  <si>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</si>
  <si>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</si>
  <si>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</si>
  <si>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</si>
  <si>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</si>
  <si>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</si>
  <si>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</si>
  <si>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</si>
  <si>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</si>
  <si>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</si>
  <si>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</si>
  <si>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</si>
  <si>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</si>
  <si>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</si>
  <si>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</si>
  <si>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</si>
  <si>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</si>
  <si>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</si>
  <si>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</si>
  <si>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</si>
  <si>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</si>
  <si>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</si>
  <si>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</si>
  <si>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</si>
  <si>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</si>
  <si>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</si>
  <si>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</si>
  <si>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</si>
  <si>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</si>
  <si>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</si>
  <si>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</si>
  <si>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</si>
  <si>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</si>
  <si>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</si>
  <si>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</si>
  <si>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</si>
  <si>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</si>
  <si>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</si>
  <si>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</si>
  <si>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</si>
  <si>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</si>
  <si>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</si>
  <si>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</si>
  <si>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</si>
  <si>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</si>
  <si>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</si>
  <si>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</si>
  <si>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</si>
  <si>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</si>
  <si>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</si>
  <si>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</si>
  <si>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</si>
  <si>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</si>
  <si>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</si>
  <si>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</si>
  <si>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</si>
  <si>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</si>
  <si>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</si>
  <si>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</si>
  <si>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</si>
  <si>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</si>
  <si>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</si>
  <si>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</si>
  <si>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</si>
  <si>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</si>
  <si>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</si>
  <si>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</si>
  <si>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</si>
  <si>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</si>
  <si>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</si>
  <si>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</si>
  <si>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</si>
  <si>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</si>
  <si>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</si>
  <si>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</si>
  <si>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</si>
  <si>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</si>
  <si>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</si>
  <si>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</si>
  <si>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</si>
  <si>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</si>
  <si>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</si>
  <si>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</si>
  <si>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</si>
  <si>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</si>
  <si>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</si>
  <si>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</si>
  <si>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</si>
  <si>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</si>
  <si>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</si>
  <si>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</si>
  <si>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</si>
  <si>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</si>
  <si>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</si>
  <si>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</si>
  <si>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</si>
  <si>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</si>
  <si>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</si>
  <si>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</si>
  <si>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</si>
  <si>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</si>
  <si>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</si>
  <si>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</si>
  <si>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</si>
  <si>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</si>
  <si>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</si>
  <si>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</si>
  <si>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</si>
  <si>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</si>
  <si>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</si>
  <si>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</si>
  <si>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</si>
  <si>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</si>
  <si>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</si>
  <si>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</si>
  <si>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</si>
  <si>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</si>
  <si>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</si>
  <si>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</si>
  <si>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</si>
  <si>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</si>
  <si>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</si>
  <si>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</si>
  <si>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</si>
  <si>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</si>
  <si>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</si>
  <si>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</si>
  <si>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</si>
  <si>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</si>
  <si>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</si>
  <si>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</si>
  <si>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</si>
  <si>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</si>
  <si>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</si>
  <si>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</si>
  <si>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</si>
  <si>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</si>
  <si>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</si>
  <si>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</si>
  <si>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</si>
  <si>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</si>
  <si>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</si>
  <si>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</si>
  <si>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</si>
  <si>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</si>
  <si>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</si>
  <si>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</si>
  <si>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</si>
  <si>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</si>
  <si>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</si>
  <si>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</si>
  <si>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</si>
  <si>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</si>
  <si>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</si>
  <si>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</si>
  <si>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</si>
  <si>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</si>
  <si>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</si>
  <si>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</si>
  <si>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</si>
  <si>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</si>
  <si>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</si>
  <si>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</si>
  <si>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</si>
  <si>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</si>
  <si>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</si>
  <si>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</si>
  <si>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</si>
  <si>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</si>
  <si>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</si>
  <si>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</si>
  <si>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</si>
  <si>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</si>
  <si>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</si>
  <si>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</si>
  <si>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</si>
  <si>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</si>
  <si>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</si>
  <si>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</si>
  <si>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</si>
  <si>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</si>
  <si>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</si>
  <si>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</si>
  <si>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</si>
  <si>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</si>
  <si>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</si>
  <si>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</si>
  <si>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</si>
  <si>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</si>
  <si>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</si>
  <si>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</si>
  <si>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</si>
  <si>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</si>
  <si>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</si>
  <si>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</si>
  <si>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</si>
  <si>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</si>
  <si>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</si>
  <si>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</si>
  <si>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</si>
  <si>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</si>
  <si>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</si>
  <si>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</si>
  <si>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</si>
  <si>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</si>
  <si>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</si>
  <si>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</si>
  <si>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</si>
  <si>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</si>
  <si>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</si>
  <si>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</si>
  <si>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</si>
  <si>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</si>
  <si>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</si>
  <si>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</si>
  <si>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</si>
  <si>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</si>
  <si>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</si>
  <si>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</si>
  <si>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</si>
  <si>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</si>
  <si>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</si>
  <si>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</si>
  <si>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</si>
  <si>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</si>
  <si>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</si>
  <si>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</si>
  <si>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</si>
  <si>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</si>
  <si>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</si>
  <si>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</si>
  <si>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</si>
  <si>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</si>
  <si>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</si>
  <si>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</si>
  <si>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</si>
  <si>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</si>
  <si>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</si>
  <si>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</si>
  <si>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</si>
  <si>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</si>
  <si>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</si>
  <si>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</si>
  <si>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</si>
  <si>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</si>
  <si>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</si>
  <si>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</si>
  <si>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</si>
  <si>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</si>
  <si>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</si>
  <si>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</si>
  <si>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</si>
  <si>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</si>
  <si>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</si>
  <si>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</si>
  <si>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</si>
  <si>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</si>
  <si>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</si>
  <si>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</si>
  <si>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</si>
  <si>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</si>
  <si>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</si>
  <si>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</si>
  <si>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</si>
  <si>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</si>
  <si>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</si>
  <si>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</si>
  <si>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</si>
  <si>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</si>
  <si>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</si>
  <si>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</si>
  <si>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</si>
  <si>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</si>
  <si>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</si>
  <si>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</si>
  <si>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</si>
  <si>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</si>
  <si>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</si>
  <si>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</si>
  <si>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</si>
  <si>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</si>
  <si>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</si>
  <si>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</si>
  <si>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</si>
  <si>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</si>
  <si>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</si>
  <si>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</si>
  <si>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</si>
  <si>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</si>
  <si>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</si>
  <si>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</si>
  <si>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</si>
  <si>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</si>
  <si>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</si>
  <si>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</si>
  <si>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</si>
  <si>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</si>
  <si>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</si>
  <si>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</si>
  <si>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</si>
  <si>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</si>
  <si>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</si>
  <si>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</si>
  <si>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</si>
  <si>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</si>
  <si>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</si>
  <si>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</si>
  <si>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</si>
  <si>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</si>
  <si>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</si>
  <si>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</si>
  <si>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</si>
  <si>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</si>
  <si>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</si>
  <si>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</si>
  <si>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</si>
  <si>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</si>
  <si>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</si>
  <si>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</si>
  <si>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</si>
  <si>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</si>
  <si>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</si>
  <si>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</si>
  <si>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</si>
  <si>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</si>
  <si>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</si>
  <si>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</si>
  <si>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</si>
  <si>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</si>
  <si>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</si>
  <si>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</si>
  <si>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</si>
  <si>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</si>
  <si>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</si>
  <si>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</si>
  <si>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</si>
  <si>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</si>
  <si>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</si>
  <si>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</si>
  <si>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</si>
  <si>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</si>
  <si>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</si>
  <si>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</si>
  <si>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</si>
  <si>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</si>
  <si>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</si>
  <si>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</si>
  <si>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</si>
  <si>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</si>
  <si>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</si>
  <si>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</si>
  <si>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</si>
  <si>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</si>
  <si>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</si>
  <si>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</si>
  <si>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</si>
  <si>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</si>
  <si>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</si>
  <si>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</si>
  <si>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</si>
  <si>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</si>
  <si>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</si>
  <si>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</si>
  <si>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</si>
  <si>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</si>
  <si>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</si>
  <si>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</si>
  <si>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</si>
  <si>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</si>
  <si>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</si>
  <si>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</si>
  <si>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</si>
  <si>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</si>
  <si>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</si>
  <si>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</si>
  <si>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</si>
  <si>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</si>
  <si>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</si>
  <si>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</si>
  <si>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</si>
  <si>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</si>
  <si>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</si>
  <si>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</si>
  <si>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</si>
  <si>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</si>
  <si>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</si>
  <si>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</si>
  <si>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</si>
  <si>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</si>
  <si>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</si>
  <si>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</si>
  <si>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</si>
  <si>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</si>
  <si>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</si>
  <si>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</si>
  <si>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</si>
  <si>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</si>
  <si>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</si>
  <si>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</si>
  <si>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</si>
  <si>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</si>
  <si>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</si>
  <si>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</si>
  <si>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</si>
  <si>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</si>
  <si>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</si>
  <si>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</si>
  <si>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</si>
  <si>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</si>
  <si>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</si>
  <si>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</si>
  <si>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</si>
  <si>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</si>
  <si>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</si>
  <si>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</si>
  <si>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</si>
  <si>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</si>
  <si>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</si>
  <si>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</si>
  <si>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</si>
  <si>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</si>
  <si>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</si>
  <si>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</si>
  <si>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</si>
  <si>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</si>
  <si>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</si>
  <si>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</si>
  <si>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</si>
  <si>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</si>
  <si>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</si>
  <si>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</si>
  <si>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</si>
  <si>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</si>
  <si>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</si>
  <si>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</si>
  <si>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</si>
  <si>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</si>
  <si>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</si>
  <si>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</si>
  <si>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</si>
  <si>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</si>
  <si>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</si>
  <si>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</si>
  <si>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</si>
  <si>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</si>
  <si>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</si>
  <si>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</si>
  <si>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</si>
  <si>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</si>
  <si>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</si>
  <si>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</si>
  <si>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</si>
  <si>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</si>
  <si>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</si>
  <si>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</si>
  <si>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</si>
  <si>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</si>
  <si>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</si>
  <si>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</si>
  <si>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</si>
  <si>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</si>
  <si>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</si>
  <si>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</si>
  <si>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</si>
  <si>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</si>
  <si>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</si>
  <si>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</si>
  <si>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</si>
  <si>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</si>
  <si>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</si>
  <si>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</si>
  <si>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</si>
  <si>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</si>
  <si>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</si>
  <si>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</si>
  <si>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</si>
  <si>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</si>
  <si>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</si>
  <si>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</si>
  <si>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</si>
  <si>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</si>
  <si>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</si>
  <si>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</si>
  <si>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</si>
  <si>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</si>
  <si>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</si>
  <si>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</si>
  <si>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</si>
  <si>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</si>
  <si>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</si>
  <si>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</si>
  <si>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</si>
  <si>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</si>
  <si>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</si>
  <si>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</si>
  <si>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</si>
  <si>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</si>
  <si>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</si>
  <si>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</si>
  <si>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</si>
  <si>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</si>
  <si>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</si>
  <si>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</si>
  <si>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</si>
  <si>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</si>
  <si>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</si>
  <si>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</si>
  <si>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</si>
  <si>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</si>
  <si>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</si>
  <si>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</si>
  <si>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</si>
  <si>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</si>
  <si>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</si>
  <si>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</si>
  <si>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</si>
  <si>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</si>
  <si>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</si>
  <si>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</si>
  <si>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</si>
  <si>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</si>
  <si>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</si>
  <si>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</si>
  <si>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</si>
  <si>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</si>
  <si>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</si>
  <si>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</si>
  <si>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</si>
  <si>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</si>
  <si>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</si>
  <si>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</si>
  <si>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</si>
  <si>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</si>
  <si>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</si>
  <si>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</si>
  <si>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</si>
  <si>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</si>
  <si>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</si>
  <si>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</si>
  <si>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</si>
  <si>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</si>
  <si>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</si>
  <si>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</si>
  <si>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</si>
  <si>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</si>
  <si>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</si>
  <si>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</si>
  <si>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</si>
  <si>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</si>
  <si>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</si>
  <si>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</si>
  <si>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</si>
  <si>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</si>
  <si>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</si>
  <si>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</si>
  <si>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</si>
  <si>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</si>
  <si>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</si>
  <si>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</si>
  <si>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</si>
  <si>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</si>
  <si>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</si>
  <si>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</si>
  <si>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</si>
  <si>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</si>
  <si>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</si>
  <si>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</si>
  <si>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</si>
  <si>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</si>
  <si>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</si>
  <si>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</si>
  <si>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</si>
  <si>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</si>
  <si>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</si>
  <si>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</si>
  <si>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</si>
  <si>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</si>
  <si>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</si>
  <si>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</si>
  <si>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</si>
  <si>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</si>
  <si>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</si>
  <si>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</si>
  <si>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</si>
  <si>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</si>
  <si>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</si>
  <si>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</si>
  <si>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</si>
  <si>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</si>
  <si>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</si>
  <si>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</si>
  <si>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</si>
  <si>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</si>
  <si>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</si>
  <si>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</si>
  <si>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</si>
  <si>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</si>
  <si>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</si>
  <si>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</si>
  <si>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</si>
  <si>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</si>
  <si>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</si>
  <si>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</si>
  <si>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</si>
  <si>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</si>
  <si>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</si>
  <si>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</si>
  <si>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</si>
  <si>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</si>
  <si>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</si>
  <si>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</si>
  <si>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</si>
  <si>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</si>
  <si>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</si>
  <si>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</si>
  <si>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</si>
  <si>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</si>
  <si>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</si>
  <si>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</si>
  <si>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</si>
  <si>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</si>
  <si>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</si>
  <si>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</si>
  <si>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</si>
  <si>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</si>
  <si>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</si>
  <si>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</si>
  <si>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</si>
  <si>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</si>
  <si>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</si>
  <si>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</si>
  <si>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</si>
  <si>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</si>
  <si>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</si>
  <si>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</si>
  <si>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</si>
  <si>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</si>
  <si>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</si>
  <si>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</si>
  <si>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</si>
  <si>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</si>
  <si>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</si>
  <si>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</si>
  <si>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</si>
  <si>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</si>
  <si>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</si>
  <si>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</si>
  <si>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</si>
  <si>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</si>
  <si>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</si>
  <si>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</si>
  <si>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</si>
  <si>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</si>
  <si>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</si>
  <si>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</si>
  <si>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</si>
  <si>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</si>
  <si>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</si>
  <si>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</si>
  <si>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</si>
  <si>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</si>
  <si>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</si>
  <si>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</si>
  <si>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</si>
  <si>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</si>
  <si>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</si>
  <si>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</si>
  <si>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</si>
  <si>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</si>
  <si>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</si>
  <si>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</si>
  <si>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</si>
  <si>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</si>
  <si>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</si>
  <si>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</si>
  <si>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</si>
  <si>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</si>
  <si>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</si>
  <si>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</si>
  <si>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</si>
  <si>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</si>
  <si>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</si>
  <si>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</si>
  <si>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</si>
  <si>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</si>
  <si>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</si>
  <si>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</si>
  <si>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</si>
  <si>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</si>
  <si>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</si>
  <si>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</si>
  <si>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</si>
  <si>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</si>
  <si>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</si>
  <si>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</si>
  <si>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</si>
  <si>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</si>
  <si>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</si>
  <si>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</si>
  <si>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</si>
  <si>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</si>
  <si>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</si>
  <si>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</si>
  <si>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</si>
  <si>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</si>
  <si>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</si>
  <si>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</si>
  <si>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</si>
  <si>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</si>
  <si>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</si>
  <si>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</si>
  <si>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</si>
  <si>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</si>
  <si>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</si>
  <si>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</si>
  <si>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</si>
  <si>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</si>
  <si>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</si>
  <si>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</si>
  <si>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</si>
  <si>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</si>
  <si>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</si>
  <si>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</si>
  <si>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</si>
  <si>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</si>
  <si>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</si>
  <si>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</si>
  <si>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</si>
  <si>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</si>
  <si>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</si>
  <si>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</si>
  <si>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</si>
  <si>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</si>
  <si>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</si>
  <si>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</si>
  <si>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</si>
  <si>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</si>
  <si>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</si>
  <si>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</si>
  <si>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</si>
  <si>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</si>
  <si>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</si>
  <si>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</si>
  <si>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</si>
  <si>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</si>
  <si>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</si>
  <si>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</si>
  <si>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</si>
  <si>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</si>
  <si>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</si>
  <si>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</si>
  <si>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</si>
  <si>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</si>
  <si>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</si>
  <si>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</si>
  <si>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</si>
  <si>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</si>
  <si>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</si>
  <si>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</si>
  <si>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</si>
  <si>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</si>
  <si>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</si>
  <si>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</si>
  <si>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</si>
  <si>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</si>
  <si>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</si>
  <si>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</si>
  <si>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</si>
  <si>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</si>
  <si>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</si>
  <si>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</si>
  <si>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</si>
  <si>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</si>
  <si>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</si>
  <si>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</si>
  <si>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</si>
  <si>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</si>
  <si>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</si>
  <si>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</si>
  <si>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</si>
  <si>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</si>
  <si>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</si>
  <si>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</si>
  <si>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</si>
  <si>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</si>
  <si>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</si>
  <si>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</si>
  <si>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</si>
  <si>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</si>
  <si>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</si>
  <si>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</si>
  <si>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</si>
  <si>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</si>
  <si>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</si>
  <si>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</si>
  <si>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</si>
  <si>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</si>
  <si>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</si>
  <si>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</si>
  <si>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</si>
  <si>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</si>
  <si>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</si>
  <si>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</si>
  <si>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</si>
  <si>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</si>
  <si>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</si>
  <si>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</si>
  <si>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</si>
  <si>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</si>
  <si>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</si>
  <si>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</si>
  <si>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</si>
  <si>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</si>
  <si>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</si>
  <si>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</si>
  <si>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</si>
  <si>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</si>
  <si>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</si>
  <si>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</si>
  <si>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</si>
  <si>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</si>
  <si>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</si>
  <si>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</si>
  <si>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</si>
  <si>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</si>
  <si>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</si>
  <si>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</si>
  <si>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</si>
  <si>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</si>
  <si>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</si>
  <si>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</si>
  <si>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</si>
  <si>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</si>
  <si>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</si>
  <si>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</si>
  <si>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</si>
  <si>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</si>
  <si>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</si>
  <si>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</si>
  <si>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</si>
  <si>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</si>
  <si>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</si>
  <si>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</si>
  <si>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</si>
  <si>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</si>
  <si>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</si>
  <si>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</si>
  <si>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</si>
  <si>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</si>
  <si>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</si>
  <si>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</si>
  <si>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</si>
  <si>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</si>
  <si>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</si>
  <si>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</si>
  <si>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</si>
  <si>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</si>
  <si>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</si>
  <si>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</si>
  <si>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</si>
  <si>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</si>
  <si>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</si>
  <si>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</si>
  <si>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</si>
  <si>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</si>
  <si>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</si>
  <si>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</si>
  <si>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</si>
  <si>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</si>
  <si>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</si>
  <si>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</si>
  <si>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</si>
  <si>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</si>
  <si>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</si>
  <si>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</si>
  <si>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</si>
  <si>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</si>
  <si>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</si>
  <si>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</si>
  <si>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</si>
  <si>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</si>
  <si>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</si>
  <si>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</si>
  <si>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</si>
  <si>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</si>
  <si>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</si>
  <si>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</si>
  <si>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</si>
  <si>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</si>
  <si>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</si>
  <si>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</si>
  <si>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</si>
  <si>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</si>
  <si>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</si>
  <si>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</si>
  <si>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</si>
  <si>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</si>
  <si>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</si>
  <si>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</si>
  <si>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</si>
  <si>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</si>
  <si>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</si>
  <si>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</si>
  <si>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</si>
  <si>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</si>
  <si>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</si>
  <si>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</si>
  <si>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</si>
  <si>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</si>
  <si>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</si>
  <si>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</si>
  <si>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</si>
  <si>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</si>
  <si>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</si>
  <si>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</si>
  <si>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</si>
  <si>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</si>
  <si>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</si>
  <si>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</si>
  <si>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</si>
  <si>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</si>
  <si>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</si>
  <si>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</si>
  <si>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</si>
  <si>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</si>
  <si>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</si>
  <si>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</si>
  <si>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</si>
  <si>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</si>
  <si>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</si>
  <si>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</si>
  <si>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</si>
  <si>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</si>
  <si>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</si>
  <si>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</si>
  <si>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</si>
  <si>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</si>
  <si>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</si>
  <si>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</si>
  <si>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</si>
  <si>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</si>
  <si>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</si>
  <si>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</si>
  <si>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</si>
  <si>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</si>
  <si>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</si>
  <si>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</si>
  <si>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</si>
  <si>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</si>
  <si>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</si>
  <si>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</si>
  <si>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</si>
  <si>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</si>
  <si>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</si>
  <si>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</si>
  <si>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</si>
  <si>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</si>
  <si>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</si>
  <si>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</si>
  <si>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</si>
  <si>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</si>
  <si>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</si>
  <si>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</si>
  <si>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</si>
  <si>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</si>
  <si>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</si>
  <si>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</si>
  <si>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</si>
  <si>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</si>
  <si>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</si>
  <si>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</si>
  <si>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</si>
  <si>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</si>
  <si>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</si>
  <si>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</si>
  <si>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</si>
  <si>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</si>
  <si>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</si>
  <si>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</si>
  <si>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</si>
  <si>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</si>
  <si>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</si>
  <si>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</si>
  <si>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</si>
  <si>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</si>
  <si>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</si>
  <si>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</si>
  <si>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</si>
  <si>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</si>
  <si>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</si>
  <si>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</si>
  <si>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</si>
  <si>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</si>
  <si>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</si>
  <si>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</si>
  <si>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</si>
  <si>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</si>
  <si>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</si>
  <si>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</si>
  <si>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</si>
  <si>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</si>
  <si>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</si>
  <si>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</si>
  <si>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</si>
  <si>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</si>
  <si>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</si>
  <si>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</si>
  <si>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</si>
  <si>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</si>
  <si>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</si>
  <si>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</si>
  <si>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</si>
  <si>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</si>
  <si>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</si>
  <si>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</si>
  <si>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</si>
  <si>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</si>
  <si>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</si>
  <si>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</si>
  <si>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</si>
  <si>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</si>
  <si>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</si>
  <si>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</si>
  <si>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</si>
  <si>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</si>
  <si>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</si>
  <si>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</si>
  <si>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</si>
  <si>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</si>
  <si>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</si>
  <si>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</si>
  <si>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</si>
  <si>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</si>
  <si>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</si>
  <si>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</si>
  <si>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</si>
  <si>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</si>
  <si>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</si>
  <si>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</si>
  <si>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</si>
  <si>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</si>
  <si>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</si>
  <si>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</si>
  <si>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</si>
  <si>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</si>
  <si>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</si>
  <si>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</si>
  <si>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</si>
  <si>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</si>
  <si>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</si>
  <si>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</si>
  <si>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</si>
  <si>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</si>
  <si>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</si>
  <si>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</si>
  <si>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</si>
  <si>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</si>
  <si>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</si>
  <si>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</si>
  <si>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</si>
  <si>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</si>
  <si>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</si>
  <si>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</si>
  <si>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</si>
  <si>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</si>
  <si>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</si>
  <si>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</si>
  <si>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</si>
  <si>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</si>
  <si>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</si>
  <si>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</si>
  <si>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</si>
  <si>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</si>
  <si>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</si>
  <si>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</si>
  <si>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</si>
  <si>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</si>
  <si>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</si>
  <si>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</si>
  <si>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</si>
  <si>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</si>
  <si>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</si>
  <si>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</si>
  <si>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</si>
  <si>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</si>
  <si>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</si>
  <si>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</si>
  <si>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</si>
  <si>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</si>
  <si>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</si>
  <si>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</si>
  <si>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</si>
  <si>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</si>
  <si>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</si>
  <si>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</si>
  <si>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</si>
  <si>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</si>
  <si>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</si>
  <si>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</si>
  <si>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</si>
  <si>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</si>
  <si>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</si>
  <si>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</si>
  <si>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</si>
  <si>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</si>
  <si>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</si>
  <si>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</si>
  <si>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</si>
  <si>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</si>
  <si>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</si>
  <si>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</si>
  <si>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</si>
  <si>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</si>
  <si>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</si>
  <si>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</si>
  <si>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</si>
  <si>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</si>
  <si>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</si>
  <si>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</si>
  <si>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</si>
  <si>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</si>
  <si>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</si>
  <si>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</si>
  <si>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</si>
  <si>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</si>
  <si>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</si>
  <si>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</si>
  <si>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</si>
  <si>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</si>
  <si>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</si>
  <si>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</si>
  <si>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</si>
  <si>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</si>
  <si>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</si>
  <si>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</si>
  <si>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</si>
  <si>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</si>
  <si>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</si>
  <si>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</si>
  <si>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</si>
  <si>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</si>
  <si>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</si>
  <si>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</si>
  <si>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</si>
  <si>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</si>
  <si>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</si>
  <si>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</si>
  <si>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</si>
  <si>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</si>
  <si>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</si>
  <si>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</si>
  <si>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</si>
  <si>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</si>
  <si>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</si>
  <si>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</si>
  <si>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</si>
  <si>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</si>
  <si>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</si>
  <si>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</si>
  <si>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</si>
  <si>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</si>
  <si>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</si>
  <si>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</si>
  <si>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</si>
  <si>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</si>
  <si>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</si>
  <si>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</si>
  <si>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</si>
  <si>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</si>
  <si>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</si>
  <si>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</si>
  <si>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</si>
  <si>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</si>
  <si>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</si>
  <si>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</si>
  <si>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</si>
  <si>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</si>
  <si>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</si>
  <si>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</si>
  <si>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</si>
  <si>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</si>
  <si>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</si>
  <si>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</si>
  <si>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</si>
  <si>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</si>
  <si>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</si>
  <si>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</si>
  <si>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</si>
  <si>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</si>
  <si>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</si>
  <si>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</si>
  <si>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</si>
  <si>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</si>
  <si>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</si>
  <si>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</si>
  <si>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</si>
  <si>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</si>
  <si>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</si>
  <si>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</si>
  <si>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</si>
  <si>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</si>
  <si>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</si>
  <si>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</si>
  <si>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</si>
  <si>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</si>
  <si>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</si>
  <si>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</si>
  <si>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</si>
  <si>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</si>
  <si>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</si>
  <si>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</si>
  <si>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</si>
  <si>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</si>
  <si>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</si>
  <si>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</si>
  <si>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</si>
  <si>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</si>
  <si>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</si>
  <si>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</si>
  <si>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</si>
  <si>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</si>
  <si>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</si>
  <si>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</si>
  <si>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</si>
  <si>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</si>
  <si>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</si>
  <si>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</si>
  <si>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</si>
  <si>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</si>
  <si>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</si>
  <si>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</si>
  <si>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</si>
  <si>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</si>
  <si>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</si>
  <si>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</si>
  <si>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</si>
  <si>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</si>
  <si>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</si>
  <si>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</si>
  <si>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</si>
  <si>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</si>
  <si>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</si>
  <si>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</si>
  <si>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</si>
  <si>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</si>
  <si>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</si>
  <si>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</si>
  <si>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</si>
  <si>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</si>
  <si>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</si>
  <si>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</si>
  <si>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</si>
  <si>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</si>
  <si>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</si>
  <si>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</si>
  <si>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</si>
  <si>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</si>
  <si>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</si>
  <si>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</si>
  <si>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</si>
  <si>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</si>
  <si>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</si>
  <si>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</si>
  <si>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</si>
  <si>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</si>
  <si>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</si>
  <si>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</si>
  <si>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</si>
  <si>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</si>
  <si>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</si>
  <si>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</si>
  <si>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</si>
  <si>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</si>
  <si>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</si>
  <si>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</si>
  <si>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</si>
  <si>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</si>
  <si>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</si>
  <si>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</si>
  <si>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</si>
  <si>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</si>
  <si>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</si>
  <si>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</si>
  <si>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</si>
  <si>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</si>
  <si>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</si>
  <si>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</si>
  <si>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</si>
  <si>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</si>
  <si>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</si>
  <si>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</si>
  <si>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</si>
  <si>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</si>
  <si>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</si>
  <si>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</si>
  <si>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</si>
  <si>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</si>
  <si>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</si>
  <si>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</si>
  <si>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</si>
  <si>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</si>
  <si>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</si>
  <si>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</si>
  <si>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</si>
  <si>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</si>
  <si>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</si>
  <si>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</si>
  <si>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</si>
  <si>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</si>
  <si>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</si>
  <si>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</si>
  <si>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</si>
  <si>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</si>
  <si>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</si>
  <si>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</si>
  <si>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</si>
  <si>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</si>
  <si>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</si>
  <si>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</si>
  <si>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</si>
  <si>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</si>
  <si>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</si>
  <si>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</si>
  <si>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</si>
  <si>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</si>
  <si>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</si>
  <si>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</si>
  <si>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</si>
  <si>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</si>
  <si>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</si>
  <si>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</si>
  <si>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</si>
  <si>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</si>
  <si>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</si>
  <si>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</si>
  <si>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</si>
  <si>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</si>
  <si>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</si>
  <si>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</si>
  <si>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</si>
  <si>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</si>
  <si>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</si>
  <si>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</si>
  <si>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</si>
  <si>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</si>
  <si>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</si>
  <si>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</si>
  <si>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</si>
  <si>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</si>
  <si>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</si>
  <si>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</si>
  <si>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</si>
  <si>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</si>
  <si>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</si>
  <si>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</si>
  <si>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</si>
  <si>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</si>
  <si>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</si>
  <si>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</si>
  <si>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</si>
  <si>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</si>
  <si>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</si>
  <si>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</si>
  <si>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</si>
  <si>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</si>
  <si>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</si>
  <si>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</si>
  <si>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</si>
  <si>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</si>
  <si>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</si>
  <si>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</si>
  <si>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</si>
  <si>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</si>
  <si>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</si>
  <si>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</si>
  <si>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</si>
  <si>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</si>
  <si>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</si>
  <si>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</si>
  <si>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</si>
  <si>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</si>
  <si>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</si>
  <si>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</si>
  <si>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</si>
  <si>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</si>
  <si>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</si>
  <si>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</si>
  <si>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</si>
  <si>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</si>
  <si>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</si>
  <si>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</si>
  <si>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</si>
  <si>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</si>
  <si>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</si>
  <si>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</si>
  <si>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</si>
  <si>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</si>
  <si>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</si>
  <si>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</si>
  <si>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</si>
  <si>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</si>
  <si>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</si>
  <si>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</si>
  <si>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</si>
  <si>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</si>
  <si>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</si>
  <si>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</si>
  <si>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</si>
  <si>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</si>
  <si>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</si>
  <si>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</si>
  <si>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</si>
  <si>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</si>
  <si>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</si>
  <si>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</si>
  <si>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</si>
  <si>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</si>
  <si>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</si>
  <si>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</si>
  <si>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</si>
  <si>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</si>
  <si>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</si>
  <si>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</si>
  <si>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</si>
  <si>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</si>
  <si>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</si>
  <si>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</si>
  <si>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</si>
  <si>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</si>
  <si>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</si>
  <si>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</si>
  <si>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</si>
  <si>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</si>
  <si>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</si>
  <si>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</si>
  <si>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</si>
  <si>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</si>
  <si>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</si>
  <si>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</si>
  <si>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</si>
  <si>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</si>
  <si>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</si>
  <si>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</si>
  <si>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</si>
  <si>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</si>
  <si>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</si>
  <si>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</si>
  <si>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</si>
  <si>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</si>
  <si>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</si>
  <si>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</si>
  <si>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</si>
  <si>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</si>
  <si>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</si>
  <si>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</si>
  <si>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</si>
  <si>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</si>
  <si>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</si>
  <si>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</si>
  <si>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</si>
  <si>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</si>
  <si>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</si>
  <si>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</si>
  <si>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</si>
  <si>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</si>
  <si>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</si>
  <si>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</si>
  <si>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</si>
  <si>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</si>
  <si>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</si>
  <si>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</si>
  <si>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</si>
  <si>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</si>
  <si>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</si>
  <si>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</si>
  <si>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</si>
  <si>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</si>
  <si>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</si>
  <si>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</si>
  <si>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</si>
  <si>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</si>
  <si>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</si>
  <si>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</si>
  <si>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</si>
  <si>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</si>
  <si>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</si>
  <si>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</si>
  <si>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</si>
  <si>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</si>
  <si>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</si>
  <si>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</si>
  <si>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</si>
  <si>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</si>
  <si>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</si>
  <si>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</si>
  <si>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</si>
  <si>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</si>
  <si>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</si>
  <si>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</si>
  <si>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</si>
  <si>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</si>
  <si>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</si>
  <si>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</si>
  <si>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</si>
  <si>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</si>
  <si>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</si>
  <si>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</si>
  <si>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</si>
  <si>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</si>
  <si>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</si>
  <si>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</si>
  <si>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</si>
  <si>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</si>
  <si>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</si>
  <si>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</si>
  <si>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</si>
  <si>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</si>
  <si>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</si>
  <si>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</si>
  <si>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</si>
  <si>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</si>
  <si>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</si>
  <si>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</si>
  <si>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</si>
  <si>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</si>
  <si>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</si>
  <si>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</si>
  <si>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</si>
  <si>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</si>
  <si>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</si>
  <si>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</si>
  <si>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</si>
  <si>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</si>
  <si>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</si>
  <si>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</si>
  <si>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</si>
  <si>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</si>
  <si>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</si>
  <si>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</si>
  <si>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</si>
  <si>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</si>
  <si>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</si>
  <si>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</si>
  <si>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</si>
  <si>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</si>
  <si>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</si>
  <si>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</si>
  <si>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</si>
  <si>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</si>
  <si>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</si>
  <si>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</si>
  <si>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</si>
  <si>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</si>
  <si>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</si>
  <si>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</si>
  <si>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</si>
  <si>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</si>
  <si>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</si>
  <si>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</si>
  <si>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</si>
  <si>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</si>
  <si>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</si>
  <si>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</si>
  <si>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</si>
  <si>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</si>
  <si>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</si>
  <si>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</si>
  <si>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</si>
  <si>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</si>
  <si>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</si>
  <si>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</si>
  <si>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</si>
  <si>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</si>
  <si>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</si>
  <si>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</si>
  <si>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</si>
  <si>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</si>
  <si>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</si>
  <si>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</si>
  <si>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</si>
  <si>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</si>
  <si>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</si>
  <si>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</si>
  <si>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</si>
  <si>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</si>
  <si>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</si>
  <si>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</si>
  <si>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</si>
  <si>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</si>
  <si>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</si>
  <si>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</si>
  <si>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</si>
  <si>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</si>
  <si>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</si>
  <si>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</si>
  <si>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</si>
  <si>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</si>
  <si>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</si>
  <si>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</si>
  <si>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</si>
  <si>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</si>
  <si>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</si>
  <si>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</si>
  <si>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</si>
  <si>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</si>
  <si>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</si>
  <si>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</si>
  <si>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</si>
  <si>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</si>
  <si>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</si>
  <si>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</si>
  <si>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</si>
  <si>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</si>
  <si>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</si>
  <si>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</si>
  <si>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</si>
  <si>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</si>
  <si>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</si>
  <si>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</si>
  <si>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</si>
  <si>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</si>
  <si>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</si>
  <si>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</si>
  <si>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</si>
  <si>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</si>
  <si>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</si>
  <si>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</si>
  <si>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</si>
  <si>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</si>
  <si>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</si>
  <si>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</si>
  <si>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</si>
  <si>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</si>
  <si>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</si>
  <si>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</si>
  <si>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</si>
  <si>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</si>
  <si>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</si>
  <si>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</si>
  <si>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</si>
  <si>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</si>
  <si>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</si>
  <si>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</si>
  <si>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</si>
  <si>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</si>
  <si>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</si>
  <si>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</si>
  <si>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</si>
  <si>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</si>
  <si>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</si>
  <si>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</si>
  <si>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</si>
  <si>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</si>
  <si>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</si>
  <si>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</si>
  <si>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</si>
  <si>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</si>
  <si>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</si>
  <si>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</si>
  <si>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</si>
  <si>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</si>
  <si>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</si>
  <si>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</si>
  <si>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</si>
  <si>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</si>
  <si>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</si>
  <si>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</si>
  <si>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</si>
  <si>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</si>
  <si>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</si>
  <si>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</si>
  <si>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</si>
  <si>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</si>
  <si>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</si>
  <si>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</si>
  <si>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</si>
  <si>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</si>
  <si>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</si>
  <si>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</si>
  <si>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</si>
  <si>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</si>
  <si>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</si>
  <si>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</si>
  <si>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</si>
  <si>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</si>
  <si>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</si>
  <si>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</si>
  <si>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</si>
  <si>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</si>
  <si>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</si>
  <si>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</si>
  <si>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</si>
  <si>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</si>
  <si>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</si>
  <si>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</si>
  <si>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</si>
  <si>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</si>
  <si>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</si>
  <si>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</si>
  <si>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</si>
  <si>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</si>
  <si>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</si>
  <si>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</si>
  <si>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</si>
  <si>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</si>
  <si>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</si>
  <si>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</si>
  <si>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</si>
  <si>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</si>
  <si>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</si>
  <si>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</si>
  <si>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</si>
  <si>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</si>
  <si>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</si>
  <si>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</si>
  <si>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</si>
  <si>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</si>
  <si>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</si>
  <si>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</si>
  <si>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</si>
  <si>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</si>
  <si>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</si>
  <si>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</si>
  <si>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</si>
  <si>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</si>
  <si>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</si>
  <si>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</si>
  <si>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</si>
  <si>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</si>
  <si>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</si>
  <si>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</si>
  <si>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</si>
  <si>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</si>
  <si>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</si>
  <si>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</si>
  <si>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</si>
  <si>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</si>
  <si>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</si>
  <si>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</si>
  <si>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</si>
  <si>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</si>
  <si>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</si>
  <si>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</si>
  <si>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</si>
  <si>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</si>
  <si>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</si>
  <si>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</si>
  <si>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</si>
  <si>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</si>
  <si>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</si>
  <si>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</si>
  <si>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</si>
  <si>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</si>
  <si>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</si>
  <si>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</si>
  <si>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</si>
  <si>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</si>
  <si>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</si>
  <si>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</si>
  <si>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</si>
  <si>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</si>
  <si>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</si>
  <si>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</si>
  <si>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</si>
  <si>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</si>
  <si>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</si>
  <si>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</si>
  <si>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</si>
  <si>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</si>
  <si>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</si>
  <si>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</si>
  <si>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</si>
  <si>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</si>
  <si>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</si>
  <si>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</si>
  <si>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</si>
  <si>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</si>
  <si>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</si>
  <si>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</si>
  <si>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</si>
  <si>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</si>
  <si>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</si>
  <si>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</si>
  <si>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</si>
  <si>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</si>
  <si>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</si>
  <si>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</si>
  <si>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</si>
  <si>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</si>
  <si>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</si>
  <si>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</si>
  <si>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</si>
  <si>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</si>
  <si>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</si>
  <si>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</si>
  <si>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</si>
  <si>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</si>
  <si>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</si>
  <si>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</si>
  <si>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</si>
  <si>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</si>
  <si>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</si>
  <si>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</si>
  <si>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</si>
  <si>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</si>
  <si>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</si>
  <si>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</si>
  <si>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</si>
  <si>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</si>
  <si>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</si>
  <si>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</si>
  <si>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</si>
  <si>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</si>
  <si>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</si>
  <si>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</si>
  <si>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</si>
  <si>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</si>
  <si>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</si>
  <si>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</si>
  <si>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</si>
  <si>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</si>
  <si>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</si>
  <si>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</si>
  <si>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</si>
  <si>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</si>
  <si>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</si>
  <si>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</si>
  <si>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</si>
  <si>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</si>
  <si>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</si>
  <si>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</si>
  <si>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</si>
  <si>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</si>
  <si>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</si>
  <si>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</si>
  <si>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</si>
  <si>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</si>
  <si>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</si>
  <si>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</si>
  <si>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</si>
  <si>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</si>
  <si>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</si>
  <si>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</si>
  <si>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</si>
  <si>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</si>
  <si>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</si>
  <si>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</si>
  <si>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</si>
  <si>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</si>
  <si>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</si>
  <si>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</si>
  <si>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</si>
  <si>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</si>
  <si>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</si>
  <si>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</si>
  <si>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</si>
  <si>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</si>
  <si>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</si>
  <si>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</si>
  <si>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</si>
  <si>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</si>
  <si>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</si>
  <si>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</si>
  <si>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</si>
  <si>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</si>
  <si>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</si>
  <si>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</si>
  <si>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</si>
  <si>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</si>
  <si>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</si>
  <si>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</si>
  <si>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</si>
  <si>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</si>
  <si>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</si>
  <si>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</si>
  <si>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</si>
  <si>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</si>
  <si>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</si>
  <si>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</si>
  <si>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</si>
  <si>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</si>
  <si>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</si>
  <si>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</si>
  <si>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</si>
  <si>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</si>
  <si>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</si>
  <si>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</si>
  <si>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</si>
  <si>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</si>
  <si>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</si>
  <si>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</si>
  <si>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</si>
  <si>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</si>
  <si>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</si>
  <si>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</si>
  <si>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</si>
  <si>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</si>
  <si>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</si>
  <si>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</si>
  <si>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</si>
  <si>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</si>
  <si>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</si>
  <si>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</si>
  <si>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</si>
  <si>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</si>
  <si>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</si>
  <si>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</si>
  <si>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</si>
  <si>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</si>
  <si>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</si>
  <si>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</si>
  <si>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</si>
  <si>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</si>
  <si>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</si>
  <si>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</si>
  <si>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</si>
  <si>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</si>
  <si>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</si>
  <si>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</si>
  <si>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</si>
  <si>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</si>
  <si>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</si>
  <si>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</si>
  <si>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</si>
  <si>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</si>
  <si>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</si>
  <si>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</si>
  <si>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</si>
  <si>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</si>
  <si>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</si>
  <si>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</si>
  <si>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</si>
  <si>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</si>
  <si>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</si>
  <si>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</si>
  <si>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</si>
  <si>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</si>
  <si>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</si>
  <si>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</si>
  <si>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</si>
  <si>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</si>
  <si>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</si>
  <si>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</si>
  <si>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</si>
  <si>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</si>
  <si>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</si>
  <si>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</si>
  <si>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</si>
  <si>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</si>
  <si>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</si>
  <si>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</si>
  <si>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</si>
  <si>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</si>
  <si>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</si>
  <si>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</si>
  <si>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</si>
  <si>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</si>
  <si>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</si>
  <si>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</si>
  <si>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</si>
  <si>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</si>
  <si>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</si>
  <si>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</si>
  <si>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</si>
  <si>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</si>
  <si>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</si>
  <si>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</si>
  <si>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</si>
  <si>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</si>
  <si>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</si>
  <si>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</si>
  <si>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</si>
  <si>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</si>
  <si>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</si>
  <si>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</si>
  <si>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</si>
  <si>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</si>
  <si>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</si>
  <si>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</si>
  <si>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</si>
  <si>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</si>
  <si>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</si>
  <si>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</si>
  <si>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</si>
  <si>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</si>
  <si>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</si>
  <si>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</si>
  <si>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</si>
  <si>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</si>
  <si>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</si>
  <si>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</si>
  <si>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</si>
  <si>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</si>
  <si>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</si>
  <si>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</si>
  <si>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</si>
  <si>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</si>
  <si>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</si>
  <si>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</si>
  <si>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</si>
  <si>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</si>
  <si>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</si>
  <si>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</si>
  <si>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</si>
  <si>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</si>
  <si>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</si>
  <si>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</si>
  <si>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</si>
  <si>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</si>
  <si>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</si>
  <si>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</si>
  <si>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</si>
  <si>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</si>
  <si>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</si>
  <si>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</si>
  <si>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</si>
  <si>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</si>
  <si>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</si>
  <si>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</si>
  <si>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</si>
  <si>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</si>
  <si>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</si>
  <si>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</si>
  <si>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</si>
  <si>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</si>
  <si>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</si>
  <si>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</si>
  <si>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</si>
  <si>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</si>
  <si>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</si>
  <si>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</si>
  <si>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</si>
  <si>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</si>
  <si>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</si>
  <si>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</si>
  <si>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</si>
  <si>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</si>
  <si>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</si>
  <si>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</si>
  <si>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</si>
  <si>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</si>
  <si>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</si>
  <si>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</si>
  <si>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</si>
  <si>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</si>
  <si>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</si>
  <si>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</si>
  <si>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</si>
  <si>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</si>
  <si>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</si>
  <si>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</si>
  <si>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</si>
  <si>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</si>
  <si>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</si>
  <si>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</si>
  <si>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</si>
  <si>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</si>
  <si>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</si>
  <si>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</si>
  <si>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</si>
  <si>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</si>
  <si>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</si>
  <si>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</si>
  <si>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</si>
  <si>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</si>
  <si>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</si>
  <si>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</si>
  <si>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</si>
  <si>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</si>
  <si>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</si>
  <si>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</si>
  <si>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</si>
  <si>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</si>
  <si>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</si>
  <si>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</si>
  <si>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</si>
  <si>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</si>
  <si>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</si>
  <si>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</si>
  <si>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</si>
  <si>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</si>
  <si>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</si>
  <si>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</si>
  <si>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</si>
  <si>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</si>
  <si>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</si>
  <si>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</si>
  <si>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</si>
  <si>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</si>
  <si>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</si>
  <si>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</si>
  <si>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</si>
  <si>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</si>
  <si>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</si>
  <si>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</si>
  <si>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</si>
  <si>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</si>
  <si>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</si>
  <si>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</si>
  <si>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</si>
  <si>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</si>
  <si>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</si>
  <si>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</si>
  <si>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</si>
  <si>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</si>
  <si>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</si>
  <si>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</si>
  <si>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</si>
  <si>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</si>
  <si>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</si>
  <si>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</si>
  <si>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</si>
  <si>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</si>
  <si>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</si>
  <si>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</si>
  <si>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</si>
  <si>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</si>
  <si>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</si>
  <si>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</si>
  <si>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</si>
  <si>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</si>
  <si>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</si>
  <si>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</si>
  <si>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</si>
  <si>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</si>
  <si>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</si>
  <si>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</si>
  <si>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</si>
  <si>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</si>
  <si>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</si>
  <si>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</si>
  <si>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</si>
  <si>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</si>
  <si>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</si>
  <si>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</si>
  <si>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</si>
  <si>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</si>
  <si>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</si>
  <si>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</si>
  <si>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</si>
  <si>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</si>
  <si>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</si>
  <si>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</si>
  <si>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</si>
  <si>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</si>
  <si>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</si>
  <si>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</si>
  <si>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</si>
  <si>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</si>
  <si>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</si>
  <si>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</si>
  <si>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</si>
  <si>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</si>
  <si>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</si>
  <si>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</si>
  <si>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</si>
  <si>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</si>
  <si>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</si>
  <si>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</si>
  <si>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</si>
  <si>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</si>
  <si>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</si>
  <si>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</si>
  <si>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</si>
  <si>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</si>
  <si>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</si>
  <si>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</si>
  <si>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</si>
  <si>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</si>
  <si>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</si>
  <si>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</si>
  <si>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</si>
  <si>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</si>
  <si>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</si>
  <si>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</si>
  <si>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</si>
  <si>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</si>
  <si>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</si>
  <si>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</si>
  <si>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</si>
  <si>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</si>
  <si>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</si>
  <si>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</si>
  <si>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</si>
  <si>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</si>
  <si>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</si>
  <si>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</si>
  <si>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</si>
  <si>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</si>
  <si>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</si>
  <si>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</si>
  <si>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</si>
  <si>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</si>
  <si>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</si>
  <si>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</si>
  <si>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</si>
  <si>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</si>
  <si>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</si>
  <si>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</si>
  <si>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</si>
  <si>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</si>
  <si>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</si>
  <si>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</si>
  <si>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</si>
  <si>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</si>
  <si>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</si>
  <si>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</si>
  <si>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</si>
  <si>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</si>
  <si>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</si>
  <si>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</si>
  <si>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</si>
  <si>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</si>
  <si>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</si>
  <si>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</si>
  <si>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</si>
  <si>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</si>
  <si>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</si>
  <si>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</si>
  <si>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</si>
  <si>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</si>
  <si>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</si>
  <si>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</si>
  <si>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</si>
  <si>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</si>
  <si>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</si>
  <si>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</si>
  <si>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</si>
  <si>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</si>
  <si>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</si>
  <si>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</si>
  <si>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</si>
  <si>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</si>
  <si>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</si>
  <si>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</si>
  <si>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</si>
  <si>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</si>
  <si>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</si>
  <si>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</si>
  <si>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</si>
  <si>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</si>
  <si>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</si>
  <si>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</si>
  <si>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</si>
  <si>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</si>
  <si>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</si>
  <si>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</si>
  <si>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</si>
  <si>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</si>
  <si>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</si>
  <si>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</si>
  <si>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</si>
  <si>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</si>
  <si>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</si>
  <si>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</si>
  <si>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</si>
  <si>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</si>
  <si>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</si>
  <si>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</si>
  <si>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</si>
  <si>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</si>
  <si>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</si>
  <si>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</si>
  <si>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</si>
  <si>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</si>
  <si>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</si>
  <si>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</si>
  <si>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</si>
  <si>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</si>
  <si>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</si>
  <si>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</si>
  <si>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</si>
  <si>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</si>
  <si>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</si>
  <si>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</si>
  <si>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</si>
  <si>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</si>
  <si>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</si>
  <si>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</si>
  <si>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</si>
  <si>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</si>
  <si>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</si>
  <si>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</si>
  <si>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</si>
  <si>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</si>
  <si>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</si>
  <si>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</si>
  <si>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</si>
  <si>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</si>
  <si>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</si>
  <si>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</si>
  <si>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</si>
  <si>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</si>
  <si>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</si>
  <si>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</si>
  <si>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</si>
  <si>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</si>
  <si>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</si>
  <si>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</si>
  <si>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</si>
  <si>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</si>
  <si>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</si>
  <si>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</si>
  <si>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</si>
  <si>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</si>
  <si>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</si>
  <si>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</si>
  <si>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</si>
  <si>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</si>
  <si>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</si>
  <si>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</si>
  <si>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</si>
  <si>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</si>
  <si>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</si>
  <si>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</si>
  <si>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</si>
  <si>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</si>
  <si>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</si>
  <si>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</si>
  <si>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</si>
  <si>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</si>
  <si>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</si>
  <si>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</si>
  <si>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</si>
  <si>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</si>
  <si>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</si>
  <si>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</si>
  <si>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</si>
  <si>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</si>
  <si>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</si>
  <si>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</si>
  <si>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</si>
  <si>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</si>
  <si>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</si>
  <si>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</si>
  <si>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</si>
  <si>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</si>
  <si>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</si>
  <si>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</si>
  <si>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</si>
  <si>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</si>
  <si>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</si>
  <si>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</si>
  <si>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</si>
  <si>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</si>
  <si>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</si>
  <si>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</si>
  <si>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</si>
  <si>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</si>
  <si>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</si>
  <si>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</si>
  <si>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</si>
  <si>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</si>
  <si>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</si>
  <si>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</si>
  <si>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</si>
  <si>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</si>
  <si>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</si>
  <si>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</si>
  <si>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</si>
  <si>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</si>
  <si>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</si>
  <si>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</si>
  <si>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</si>
  <si>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</si>
  <si>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</si>
  <si>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</si>
  <si>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</si>
  <si>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</si>
  <si>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</si>
  <si>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</si>
  <si>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</si>
  <si>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</si>
  <si>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</si>
  <si>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</si>
  <si>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</si>
  <si>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</si>
  <si>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</si>
  <si>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</si>
  <si>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</si>
  <si>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</si>
  <si>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</si>
  <si>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</si>
  <si>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</si>
  <si>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</si>
  <si>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</si>
  <si>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</si>
  <si>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</si>
  <si>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</si>
  <si>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</si>
  <si>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</si>
  <si>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</si>
  <si>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</si>
  <si>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</si>
  <si>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</si>
  <si>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</si>
  <si>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</si>
  <si>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</si>
  <si>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</si>
  <si>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</si>
  <si>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</si>
  <si>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</si>
  <si>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</si>
  <si>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</si>
  <si>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</si>
  <si>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</si>
  <si>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</si>
  <si>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</si>
  <si>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</si>
  <si>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</si>
  <si>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</si>
  <si>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</si>
  <si>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</si>
  <si>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</si>
  <si>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</si>
  <si>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</si>
  <si>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</si>
  <si>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</si>
  <si>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</si>
  <si>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</si>
  <si>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</si>
  <si>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</si>
  <si>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</si>
  <si>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</si>
  <si>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</si>
  <si>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</si>
  <si>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</si>
  <si>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</si>
  <si>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</si>
  <si>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</si>
  <si>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</si>
  <si>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</si>
  <si>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</si>
  <si>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</si>
  <si>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</si>
  <si>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</si>
  <si>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</si>
  <si>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</si>
  <si>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</si>
  <si>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</si>
  <si>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</si>
  <si>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</si>
  <si>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</si>
  <si>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</si>
  <si>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</si>
  <si>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</si>
  <si>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</si>
  <si>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</si>
  <si>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</si>
  <si>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</si>
  <si>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</si>
  <si>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</si>
  <si>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</si>
  <si>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</si>
  <si>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</si>
  <si>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</si>
  <si>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</si>
  <si>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</si>
  <si>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</si>
  <si>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</si>
  <si>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</si>
  <si>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</si>
  <si>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</si>
  <si>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</si>
  <si>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</si>
  <si>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</si>
  <si>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</si>
  <si>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</si>
  <si>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</si>
  <si>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</si>
  <si>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</si>
  <si>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</si>
  <si>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</si>
  <si>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</si>
  <si>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</si>
  <si>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</si>
  <si>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</si>
  <si>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</si>
  <si>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</si>
  <si>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</si>
  <si>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</si>
  <si>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</si>
  <si>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</si>
  <si>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</si>
  <si>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</si>
  <si>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</si>
  <si>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</si>
  <si>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</si>
  <si>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</si>
  <si>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</si>
  <si>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</si>
  <si>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</si>
  <si>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</si>
  <si>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</si>
  <si>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</si>
  <si>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</si>
  <si>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</si>
  <si>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</si>
  <si>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</si>
  <si>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</si>
  <si>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</si>
  <si>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</si>
  <si>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</si>
  <si>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</si>
  <si>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</si>
  <si>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</si>
  <si>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</si>
  <si>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</si>
  <si>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</si>
  <si>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</si>
  <si>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</si>
  <si>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</si>
  <si>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</si>
  <si>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</si>
  <si>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</si>
  <si>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</si>
  <si>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</si>
  <si>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</si>
  <si>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</si>
  <si>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</si>
  <si>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</si>
  <si>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</si>
  <si>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</si>
  <si>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</si>
  <si>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</si>
  <si>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</si>
  <si>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</si>
  <si>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</si>
  <si>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</si>
  <si>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</si>
  <si>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</si>
  <si>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</si>
  <si>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</si>
  <si>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</si>
  <si>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</si>
  <si>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</si>
  <si>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</si>
  <si>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</si>
  <si>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</si>
  <si>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</si>
  <si>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</si>
  <si>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</si>
  <si>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</si>
  <si>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</si>
  <si>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</si>
  <si>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</si>
  <si>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</si>
  <si>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</si>
  <si>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</si>
  <si>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</si>
  <si>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</si>
  <si>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</si>
  <si>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</si>
  <si>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</si>
  <si>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</si>
  <si>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</si>
  <si>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</si>
  <si>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</si>
  <si>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</si>
  <si>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</si>
  <si>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</si>
  <si>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</si>
  <si>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</si>
  <si>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</si>
  <si>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</si>
  <si>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</si>
  <si>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</si>
  <si>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</si>
  <si>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</si>
  <si>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</si>
  <si>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</si>
  <si>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</si>
  <si>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</si>
  <si>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</si>
  <si>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</si>
  <si>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</si>
  <si>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</si>
  <si>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</si>
  <si>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</si>
  <si>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</si>
  <si>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</si>
  <si>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</si>
  <si>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</si>
  <si>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</si>
  <si>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</si>
  <si>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</si>
  <si>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</si>
  <si>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</si>
  <si>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</si>
  <si>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</si>
  <si>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</si>
  <si>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</si>
  <si>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</si>
  <si>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</si>
  <si>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</si>
  <si>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</si>
  <si>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</si>
  <si>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</si>
  <si>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</si>
  <si>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</si>
  <si>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</si>
  <si>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</si>
  <si>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</si>
  <si>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</si>
  <si>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</si>
  <si>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</si>
  <si>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</si>
  <si>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</si>
  <si>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</si>
  <si>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</si>
  <si>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</si>
  <si>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</si>
  <si>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</si>
  <si>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</si>
  <si>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</si>
  <si>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</si>
  <si>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</si>
  <si>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</si>
  <si>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</si>
  <si>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</si>
  <si>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</si>
  <si>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</si>
  <si>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</si>
  <si>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</si>
  <si>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</si>
  <si>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</si>
  <si>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</si>
  <si>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</si>
  <si>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</si>
  <si>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</si>
  <si>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</si>
  <si>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</si>
  <si>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</si>
  <si>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</si>
  <si>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</si>
  <si>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</si>
  <si>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</si>
  <si>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</si>
  <si>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</si>
  <si>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</si>
  <si>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</si>
  <si>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</si>
  <si>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</si>
  <si>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</si>
  <si>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</si>
  <si>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</si>
  <si>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</si>
  <si>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</si>
  <si>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</si>
  <si>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</si>
  <si>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</si>
  <si>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</si>
  <si>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</si>
  <si>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</si>
  <si>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</si>
  <si>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</si>
  <si>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</si>
  <si>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</si>
  <si>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</si>
  <si>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</si>
  <si>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</si>
  <si>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</si>
  <si>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</si>
  <si>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</si>
  <si>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</si>
  <si>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</si>
  <si>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</si>
  <si>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</si>
  <si>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</si>
  <si>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</si>
  <si>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</si>
  <si>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</si>
  <si>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</si>
  <si>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</si>
  <si>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</si>
  <si>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</si>
  <si>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</si>
  <si>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</si>
  <si>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</si>
  <si>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</si>
  <si>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</si>
  <si>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</si>
  <si>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</si>
  <si>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</si>
  <si>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</si>
  <si>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</si>
  <si>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</si>
  <si>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</si>
  <si>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</si>
  <si>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</si>
  <si>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</si>
  <si>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</si>
  <si>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</si>
  <si>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</si>
  <si>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</si>
  <si>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</si>
  <si>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</si>
  <si>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</si>
  <si>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</si>
  <si>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</si>
  <si>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</si>
  <si>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</si>
  <si>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</si>
  <si>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</si>
  <si>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</si>
  <si>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</si>
  <si>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</si>
  <si>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</si>
  <si>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</si>
  <si>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</si>
  <si>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</si>
  <si>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</si>
  <si>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</si>
  <si>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</si>
  <si>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</si>
  <si>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</si>
  <si>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</si>
  <si>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</si>
  <si>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</si>
  <si>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</si>
  <si>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</si>
  <si>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</si>
  <si>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</si>
  <si>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</si>
  <si>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</si>
  <si>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</si>
  <si>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</si>
  <si>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</si>
  <si>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</si>
  <si>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</si>
  <si>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</si>
  <si>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</si>
  <si>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</si>
  <si>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</si>
  <si>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</si>
  <si>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</si>
  <si>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</si>
  <si>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</si>
  <si>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</si>
  <si>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</si>
  <si>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</si>
  <si>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</si>
  <si>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</si>
  <si>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</si>
  <si>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</si>
  <si>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</si>
  <si>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</si>
  <si>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</si>
  <si>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</si>
  <si>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</si>
  <si>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</si>
  <si>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</si>
  <si>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</si>
  <si>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</si>
  <si>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</si>
  <si>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</si>
  <si>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</si>
  <si>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</si>
  <si>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</si>
  <si>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</si>
  <si>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</si>
  <si>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</si>
  <si>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</si>
  <si>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</si>
  <si>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</si>
  <si>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</si>
  <si>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</si>
  <si>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</si>
  <si>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</si>
  <si>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</si>
  <si>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</si>
  <si>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</si>
  <si>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</si>
  <si>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</si>
  <si>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</si>
  <si>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</si>
  <si>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</si>
  <si>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</si>
  <si>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</si>
  <si>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</si>
  <si>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</si>
  <si>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</si>
  <si>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</si>
  <si>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</si>
  <si>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</si>
  <si>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</si>
  <si>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</si>
  <si>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</si>
  <si>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</si>
  <si>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</si>
  <si>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</si>
  <si>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</si>
  <si>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</si>
  <si>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</si>
  <si>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</si>
  <si>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</si>
  <si>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</si>
  <si>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</si>
  <si>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</si>
  <si>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</si>
  <si>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</si>
  <si>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</si>
  <si>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</si>
  <si>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</si>
  <si>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</si>
  <si>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</si>
  <si>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</si>
  <si>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</si>
  <si>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</si>
  <si>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</si>
  <si>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</si>
  <si>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</si>
  <si>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</si>
  <si>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</si>
  <si>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</si>
  <si>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</si>
  <si>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</si>
  <si>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</si>
  <si>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</si>
  <si>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</si>
  <si>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</si>
  <si>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</si>
  <si>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</si>
  <si>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</si>
  <si>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</si>
  <si>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</si>
  <si>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</si>
  <si>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</si>
  <si>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</si>
  <si>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</si>
  <si>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</si>
  <si>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</si>
  <si>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</si>
  <si>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</si>
  <si>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</si>
  <si>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</si>
  <si>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</si>
  <si>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</si>
  <si>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</si>
  <si>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</si>
  <si>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</si>
  <si>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</si>
  <si>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</si>
  <si>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</si>
  <si>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</si>
  <si>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</si>
  <si>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</si>
  <si>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</si>
  <si>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</si>
  <si>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</si>
  <si>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</si>
  <si>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</si>
  <si>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</si>
  <si>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</si>
  <si>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</si>
  <si>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</si>
  <si>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</si>
  <si>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</si>
  <si>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</si>
  <si>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</si>
  <si>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</si>
  <si>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</si>
  <si>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</si>
  <si>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</si>
  <si>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</si>
  <si>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</si>
  <si>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</si>
  <si>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</si>
  <si>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</si>
  <si>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</si>
  <si>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</si>
  <si>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</si>
  <si>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</si>
  <si>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</si>
  <si>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</si>
  <si>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</si>
  <si>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</si>
  <si>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</si>
  <si>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</si>
  <si>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</si>
  <si>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</si>
  <si>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</si>
  <si>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</si>
  <si>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</si>
  <si>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</si>
  <si>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</si>
  <si>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</si>
  <si>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</si>
  <si>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</si>
  <si>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</si>
  <si>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</si>
  <si>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</si>
  <si>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</si>
  <si>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</si>
  <si>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</si>
  <si>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</si>
  <si>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</si>
  <si>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</si>
  <si>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</si>
  <si>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</si>
  <si>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</si>
  <si>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</si>
  <si>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</si>
  <si>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</si>
  <si>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</si>
  <si>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</si>
  <si>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</si>
  <si>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</si>
  <si>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</si>
  <si>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</si>
  <si>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</si>
  <si>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</si>
  <si>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</si>
  <si>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</si>
  <si>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</si>
  <si>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</si>
  <si>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</si>
  <si>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</si>
  <si>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</si>
  <si>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</si>
  <si>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</si>
  <si>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</si>
  <si>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</si>
  <si>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</si>
  <si>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</si>
  <si>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</si>
  <si>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</si>
  <si>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</si>
  <si>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</si>
  <si>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</si>
  <si>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</si>
  <si>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</si>
  <si>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</si>
  <si>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</si>
  <si>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</si>
  <si>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</si>
  <si>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</si>
  <si>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</si>
  <si>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</si>
  <si>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</si>
  <si>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</si>
  <si>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</si>
  <si>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</si>
  <si>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</si>
  <si>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</si>
  <si>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</si>
  <si>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</si>
  <si>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</si>
  <si>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</si>
  <si>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</si>
  <si>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</si>
  <si>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</si>
  <si>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</si>
  <si>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</si>
  <si>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</si>
  <si>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</si>
  <si>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</si>
  <si>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</si>
  <si>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</si>
  <si>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</si>
  <si>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</si>
  <si>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</si>
  <si>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</si>
  <si>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</si>
  <si>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</si>
  <si>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</si>
  <si>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</si>
  <si>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</si>
  <si>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</si>
  <si>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</si>
  <si>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</si>
  <si>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</si>
  <si>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</si>
  <si>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</si>
  <si>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</si>
  <si>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</si>
  <si>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</si>
  <si>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</si>
  <si>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</si>
  <si>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</si>
  <si>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</si>
  <si>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</si>
  <si>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</si>
  <si>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</si>
  <si>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</si>
  <si>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</si>
  <si>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</si>
  <si>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</si>
  <si>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</si>
  <si>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</si>
  <si>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</si>
  <si>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</si>
  <si>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</si>
  <si>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</si>
  <si>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</si>
  <si>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</si>
  <si>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</si>
  <si>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</si>
  <si>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</si>
  <si>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</si>
  <si>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</si>
  <si>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</si>
  <si>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</si>
  <si>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</si>
  <si>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</si>
  <si>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</si>
  <si>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</si>
  <si>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</si>
  <si>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</si>
  <si>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</si>
  <si>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</si>
  <si>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</si>
  <si>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</si>
  <si>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</si>
  <si>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</si>
  <si>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</si>
  <si>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</si>
  <si>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</si>
  <si>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</si>
  <si>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</si>
  <si>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</si>
  <si>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</si>
  <si>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</si>
  <si>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</si>
  <si>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</si>
  <si>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</si>
  <si>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</si>
  <si>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</si>
  <si>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</si>
  <si>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</si>
  <si>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</si>
  <si>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</si>
  <si>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</si>
  <si>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</si>
  <si>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</si>
  <si>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</si>
  <si>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</si>
  <si>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</si>
  <si>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</si>
  <si>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</si>
  <si>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</si>
  <si>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</si>
  <si>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</si>
  <si>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</si>
  <si>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</si>
  <si>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</si>
  <si>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</si>
  <si>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</si>
  <si>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</si>
  <si>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</si>
  <si>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</si>
  <si>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</si>
  <si>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</si>
  <si>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</si>
  <si>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</si>
  <si>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</si>
  <si>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</si>
  <si>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</si>
  <si>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</si>
  <si>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</si>
  <si>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</si>
  <si>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</si>
  <si>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</si>
  <si>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</si>
  <si>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</si>
  <si>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</si>
  <si>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</si>
  <si>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</si>
  <si>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</si>
  <si>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</si>
  <si>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</si>
  <si>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</si>
  <si>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</si>
  <si>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</si>
  <si>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</si>
  <si>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</si>
  <si>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</si>
  <si>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</si>
  <si>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</si>
  <si>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</si>
  <si>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</si>
  <si>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</si>
  <si>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</si>
  <si>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</si>
  <si>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</si>
  <si>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</si>
  <si>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</si>
  <si>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</si>
  <si>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</si>
  <si>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</si>
  <si>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</si>
  <si>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</si>
  <si>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</si>
  <si>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</si>
  <si>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</si>
  <si>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</si>
  <si>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</si>
  <si>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</si>
  <si>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</si>
  <si>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</si>
  <si>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</si>
  <si>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</si>
  <si>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</si>
  <si>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</si>
  <si>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</si>
  <si>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</si>
  <si>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</si>
  <si>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</si>
  <si>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</si>
  <si>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</si>
  <si>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</si>
  <si>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</si>
  <si>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</si>
  <si>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</si>
  <si>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</si>
  <si>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</si>
  <si>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</si>
  <si>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</si>
  <si>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</si>
  <si>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</si>
  <si>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</si>
  <si>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</si>
  <si>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</si>
  <si>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</si>
  <si>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</si>
  <si>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</si>
  <si>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</si>
  <si>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</si>
  <si>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</si>
  <si>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</si>
  <si>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</si>
  <si>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</si>
  <si>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</si>
  <si>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</si>
  <si>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</si>
  <si>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</si>
  <si>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</si>
  <si>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</si>
  <si>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</si>
  <si>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</si>
  <si>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</si>
  <si>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</si>
  <si>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</si>
  <si>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</si>
  <si>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</si>
  <si>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</si>
  <si>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</si>
  <si>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</si>
  <si>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</si>
  <si>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</si>
  <si>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</si>
  <si>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</si>
  <si>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</si>
  <si>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</si>
  <si>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</si>
  <si>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</si>
  <si>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</si>
  <si>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</si>
  <si>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</si>
  <si>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</si>
  <si>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</si>
  <si>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</si>
  <si>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</si>
  <si>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</si>
  <si>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</si>
  <si>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</si>
  <si>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</si>
  <si>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</si>
  <si>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</si>
  <si>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</si>
  <si>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</si>
  <si>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</si>
  <si>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</si>
  <si>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</si>
  <si>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</si>
  <si>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</si>
  <si>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</si>
  <si>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</si>
  <si>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</si>
  <si>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</si>
  <si>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</si>
  <si>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</si>
  <si>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</si>
  <si>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</si>
  <si>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</si>
  <si>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</si>
  <si>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</si>
  <si>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</si>
  <si>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</si>
  <si>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</si>
  <si>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</si>
  <si>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</si>
  <si>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</si>
  <si>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</si>
  <si>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</si>
  <si>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</si>
  <si>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</si>
  <si>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</si>
  <si>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</si>
  <si>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</si>
  <si>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</si>
  <si>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</si>
  <si>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</si>
  <si>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</si>
  <si>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</si>
  <si>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</si>
  <si>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</si>
  <si>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</si>
  <si>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</si>
  <si>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</si>
  <si>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</si>
  <si>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</si>
  <si>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</si>
  <si>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</si>
  <si>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</si>
  <si>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</si>
  <si>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</si>
  <si>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</si>
  <si>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</si>
  <si>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</si>
  <si>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</si>
  <si>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</si>
  <si>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</si>
  <si>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</si>
  <si>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</si>
  <si>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</si>
  <si>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</si>
  <si>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</si>
  <si>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</si>
  <si>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</si>
  <si>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</si>
  <si>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</si>
  <si>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</si>
  <si>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</si>
  <si>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</si>
  <si>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</si>
  <si>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</si>
  <si>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</si>
  <si>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</si>
  <si>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</si>
  <si>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</si>
  <si>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</si>
  <si>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</si>
  <si>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</si>
  <si>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</si>
  <si>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</si>
  <si>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</si>
  <si>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</si>
  <si>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</si>
  <si>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</si>
  <si>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</si>
  <si>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</si>
  <si>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</si>
  <si>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</si>
  <si>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</si>
  <si>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</si>
  <si>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</si>
  <si>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</si>
  <si>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</si>
  <si>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</si>
  <si>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</si>
  <si>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</si>
  <si>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</si>
  <si>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</si>
  <si>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</si>
  <si>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</si>
  <si>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</si>
  <si>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</si>
  <si>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</si>
  <si>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</si>
  <si>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</si>
  <si>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</si>
  <si>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</si>
  <si>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</si>
  <si>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</si>
  <si>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</si>
  <si>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</si>
  <si>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</si>
  <si>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</si>
  <si>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</si>
  <si>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</si>
  <si>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</si>
  <si>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</si>
  <si>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</si>
  <si>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</si>
  <si>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</si>
  <si>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</si>
  <si>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</si>
  <si>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</si>
  <si>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</si>
  <si>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</si>
  <si>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</si>
  <si>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</si>
  <si>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</si>
  <si>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</si>
  <si>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</si>
  <si>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</si>
  <si>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</si>
  <si>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</si>
  <si>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</si>
  <si>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</si>
  <si>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</si>
  <si>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</si>
  <si>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</si>
  <si>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</si>
  <si>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</si>
  <si>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</si>
  <si>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</si>
  <si>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</si>
  <si>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</si>
  <si>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</si>
  <si>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</si>
  <si>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</si>
  <si>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</si>
  <si>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</si>
  <si>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</si>
  <si>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</si>
  <si>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</si>
  <si>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</si>
  <si>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</si>
  <si>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</si>
  <si>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</si>
  <si>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</si>
  <si>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</si>
  <si>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</si>
  <si>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</si>
  <si>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</si>
  <si>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</si>
  <si>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</si>
  <si>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</si>
  <si>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</si>
  <si>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</si>
  <si>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</si>
  <si>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</si>
  <si>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</si>
  <si>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</si>
  <si>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</si>
  <si>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</si>
  <si>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</si>
  <si>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</si>
  <si>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</si>
  <si>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</si>
  <si>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</si>
  <si>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</si>
  <si>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</si>
  <si>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</si>
  <si>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</si>
  <si>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</si>
  <si>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</si>
  <si>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</si>
  <si>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</si>
  <si>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</si>
  <si>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</si>
  <si>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</si>
  <si>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</si>
  <si>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</si>
  <si>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</si>
  <si>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</si>
  <si>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</si>
  <si>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</si>
  <si>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</si>
  <si>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</si>
  <si>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</si>
  <si>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</si>
  <si>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</si>
  <si>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</si>
  <si>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</si>
  <si>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</si>
  <si>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</si>
  <si>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</si>
  <si>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</si>
  <si>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</si>
  <si>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</si>
  <si>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</si>
  <si>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</si>
  <si>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</si>
  <si>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</si>
  <si>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</si>
  <si>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</si>
  <si>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</si>
  <si>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</si>
  <si>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</si>
  <si>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</si>
  <si>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</si>
  <si>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</si>
  <si>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</si>
  <si>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</si>
  <si>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</si>
  <si>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</si>
  <si>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</si>
  <si>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</si>
  <si>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</si>
  <si>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</si>
  <si>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</si>
  <si>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</si>
  <si>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</si>
  <si>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</si>
  <si>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</si>
  <si>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</si>
  <si>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</si>
  <si>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</si>
  <si>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</si>
  <si>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</si>
  <si>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</si>
  <si>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</si>
  <si>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</si>
  <si>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</si>
  <si>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</si>
  <si>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</si>
  <si>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</si>
  <si>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</si>
  <si>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</si>
  <si>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</si>
  <si>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</si>
  <si>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</si>
  <si>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</si>
  <si>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</si>
  <si>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</si>
  <si>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</si>
  <si>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</si>
  <si>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</si>
  <si>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</si>
  <si>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</si>
  <si>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</si>
  <si>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</si>
  <si>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</si>
  <si>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</si>
  <si>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</si>
  <si>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</si>
  <si>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</si>
  <si>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</si>
  <si>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</si>
  <si>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</si>
  <si>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</si>
  <si>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</si>
  <si>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</si>
  <si>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</si>
  <si>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</si>
  <si>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</si>
  <si>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</si>
  <si>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</si>
  <si>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</si>
  <si>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</si>
  <si>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</si>
  <si>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</si>
  <si>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</si>
  <si>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</si>
  <si>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</si>
  <si>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</si>
  <si>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</si>
  <si>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</si>
  <si>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</si>
  <si>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</si>
  <si>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</si>
  <si>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</si>
  <si>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</si>
  <si>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</si>
  <si>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</si>
  <si>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</si>
  <si>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</si>
  <si>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</si>
  <si>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</si>
  <si>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</si>
  <si>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</si>
  <si>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</si>
  <si>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</si>
  <si>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</si>
  <si>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</si>
  <si>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</si>
  <si>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</si>
  <si>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</si>
  <si>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</si>
  <si>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</si>
  <si>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</si>
  <si>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</si>
  <si>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</si>
  <si>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</si>
  <si>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</si>
  <si>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</si>
  <si>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</si>
  <si>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</si>
  <si>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</si>
  <si>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</si>
  <si>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</si>
  <si>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</si>
  <si>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</si>
  <si>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</si>
  <si>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</si>
  <si>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</si>
  <si>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</si>
  <si>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</si>
  <si>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</si>
  <si>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</si>
  <si>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</si>
  <si>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</si>
  <si>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</si>
  <si>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</si>
  <si>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</si>
  <si>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</si>
  <si>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</si>
  <si>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</si>
  <si>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</si>
  <si>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</si>
  <si>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</si>
  <si>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</si>
  <si>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</si>
  <si>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</si>
  <si>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</si>
  <si>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</si>
  <si>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</si>
  <si>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</si>
  <si>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</si>
  <si>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</si>
  <si>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</si>
  <si>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</si>
  <si>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</si>
  <si>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</si>
  <si>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</si>
  <si>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</si>
  <si>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</si>
  <si>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</si>
  <si>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</si>
  <si>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</si>
  <si>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</si>
  <si>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</si>
  <si>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</si>
  <si>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</si>
  <si>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</si>
  <si>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</si>
  <si>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</si>
  <si>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</si>
  <si>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</si>
  <si>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</si>
  <si>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</si>
  <si>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</si>
  <si>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</si>
  <si>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</si>
  <si>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</si>
  <si>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</si>
  <si>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</si>
  <si>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</si>
  <si>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</si>
  <si>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</si>
  <si>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</si>
  <si>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</si>
  <si>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</si>
  <si>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</si>
  <si>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</si>
  <si>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</si>
  <si>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</si>
  <si>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</si>
  <si>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</si>
  <si>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</si>
  <si>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</si>
  <si>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</si>
  <si>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</si>
  <si>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</si>
  <si>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</si>
  <si>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</si>
  <si>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</si>
  <si>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</si>
  <si>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</si>
  <si>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</si>
  <si>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</si>
  <si>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</si>
  <si>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</si>
  <si>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</si>
  <si>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</si>
  <si>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</si>
  <si>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</si>
  <si>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</si>
  <si>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</si>
  <si>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</si>
  <si>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</si>
  <si>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</si>
  <si>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</si>
  <si>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</si>
  <si>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</si>
  <si>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</si>
  <si>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</si>
  <si>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</si>
  <si>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</si>
  <si>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</si>
  <si>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</si>
  <si>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</si>
  <si>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</si>
  <si>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</si>
  <si>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</si>
  <si>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</si>
  <si>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</si>
  <si>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</si>
  <si>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</si>
  <si>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</si>
  <si>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</si>
  <si>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</si>
  <si>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</si>
  <si>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</si>
  <si>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</si>
  <si>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</si>
  <si>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</si>
  <si>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</si>
  <si>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</si>
  <si>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</si>
  <si>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</si>
  <si>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</si>
  <si>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</si>
  <si>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</si>
  <si>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</si>
  <si>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</si>
  <si>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</si>
  <si>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</si>
  <si>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</si>
  <si>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</si>
  <si>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</si>
  <si>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</si>
  <si>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</si>
  <si>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</si>
  <si>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</si>
  <si>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</si>
  <si>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</si>
  <si>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</si>
  <si>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</si>
  <si>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</si>
  <si>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</si>
  <si>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</si>
  <si>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</si>
  <si>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</si>
  <si>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</si>
  <si>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</si>
  <si>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</si>
  <si>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</si>
  <si>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</si>
  <si>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</si>
  <si>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</si>
  <si>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</si>
  <si>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</si>
  <si>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</si>
  <si>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</si>
  <si>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</si>
  <si>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</si>
  <si>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</si>
  <si>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</si>
  <si>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</si>
  <si>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</si>
  <si>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</si>
  <si>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</si>
  <si>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</si>
  <si>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</si>
  <si>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</si>
  <si>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</si>
  <si>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</si>
  <si>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</si>
  <si>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</si>
  <si>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</si>
  <si>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</si>
  <si>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</si>
  <si>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</si>
  <si>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</si>
  <si>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</si>
  <si>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</si>
  <si>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</si>
  <si>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</si>
  <si>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</si>
  <si>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</si>
  <si>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</si>
  <si>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</si>
  <si>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</si>
  <si>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</si>
  <si>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</si>
  <si>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</si>
  <si>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</si>
  <si>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</si>
  <si>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</si>
  <si>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</si>
  <si>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</si>
  <si>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</si>
  <si>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</si>
  <si>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</si>
  <si>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</si>
  <si>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</si>
  <si>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</si>
  <si>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</si>
  <si>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</si>
  <si>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</si>
  <si>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</si>
  <si>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</si>
  <si>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</si>
  <si>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</si>
  <si>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</si>
  <si>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</si>
  <si>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</si>
  <si>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</si>
  <si>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</si>
  <si>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</si>
  <si>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</si>
  <si>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</si>
  <si>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</si>
  <si>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</si>
  <si>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</si>
  <si>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</si>
  <si>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</si>
  <si>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</si>
  <si>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</si>
  <si>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</si>
  <si>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</si>
  <si>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</si>
  <si>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</si>
  <si>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</si>
  <si>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</si>
  <si>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</si>
  <si>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</si>
  <si>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</si>
  <si>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</si>
  <si>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</si>
  <si>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</si>
  <si>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</si>
  <si>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</si>
  <si>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</si>
  <si>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</si>
  <si>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</si>
  <si>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</si>
  <si>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</si>
  <si>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</si>
  <si>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</si>
  <si>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</si>
  <si>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</si>
  <si>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</si>
  <si>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</si>
  <si>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</si>
  <si>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</si>
  <si>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</si>
  <si>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</si>
  <si>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</si>
  <si>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</si>
  <si>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</si>
  <si>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</si>
  <si>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</si>
  <si>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</si>
  <si>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</si>
  <si>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</si>
  <si>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</si>
  <si>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</si>
  <si>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</si>
  <si>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</si>
  <si>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</si>
  <si>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</si>
  <si>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</si>
  <si>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</si>
  <si>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</si>
  <si>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</si>
  <si>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</si>
  <si>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</si>
  <si>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</si>
  <si>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</si>
  <si>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</si>
  <si>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</si>
  <si>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</si>
  <si>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</si>
  <si>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</si>
  <si>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</si>
  <si>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</si>
  <si>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</si>
  <si>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</si>
  <si>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</si>
  <si>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</si>
  <si>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</si>
  <si>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</si>
  <si>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</si>
  <si>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</si>
  <si>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</si>
  <si>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</si>
  <si>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</si>
  <si>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</si>
  <si>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</si>
  <si>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</si>
  <si>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</si>
  <si>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</si>
  <si>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</si>
  <si>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</si>
  <si>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</si>
  <si>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</si>
  <si>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</si>
  <si>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</si>
  <si>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</si>
  <si>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</si>
  <si>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</si>
  <si>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</si>
  <si>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</si>
  <si>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</si>
  <si>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</si>
  <si>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</si>
  <si>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</si>
  <si>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</si>
  <si>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</si>
  <si>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</si>
  <si>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</si>
  <si>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</si>
  <si>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</si>
  <si>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</si>
  <si>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</si>
  <si>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</si>
  <si>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</si>
  <si>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</si>
  <si>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</si>
  <si>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</si>
  <si>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</si>
  <si>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</si>
  <si>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</si>
  <si>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</si>
  <si>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</si>
  <si>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</si>
  <si>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</si>
  <si>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</si>
  <si>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</si>
  <si>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</si>
  <si>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</si>
  <si>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</si>
  <si>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</si>
  <si>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</si>
  <si>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</si>
  <si>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</si>
  <si>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</si>
  <si>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</si>
  <si>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</si>
  <si>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</si>
  <si>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</si>
  <si>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</si>
  <si>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</si>
  <si>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</si>
  <si>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</si>
  <si>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</si>
  <si>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</si>
  <si>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</si>
  <si>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</si>
  <si>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</si>
  <si>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</si>
  <si>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</si>
  <si>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</si>
  <si>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</si>
  <si>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</si>
  <si>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</si>
  <si>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</si>
  <si>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</si>
  <si>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</si>
  <si>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</si>
  <si>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</si>
  <si>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</si>
  <si>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</si>
  <si>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</si>
  <si>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</si>
  <si>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</si>
  <si>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</si>
  <si>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</si>
  <si>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</si>
  <si>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</si>
  <si>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</si>
  <si>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</si>
  <si>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</si>
  <si>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</si>
  <si>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</si>
  <si>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</si>
  <si>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</si>
  <si>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</si>
  <si>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</si>
  <si>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</si>
  <si>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</si>
  <si>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</si>
  <si>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</si>
  <si>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</si>
  <si>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</si>
  <si>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</si>
  <si>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</si>
  <si>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</si>
  <si>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</si>
  <si>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</si>
  <si>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</si>
  <si>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</si>
  <si>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</si>
  <si>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</si>
  <si>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</si>
  <si>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</si>
  <si>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</si>
  <si>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</si>
  <si>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</si>
  <si>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</si>
  <si>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</si>
  <si>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</si>
  <si>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</si>
  <si>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</si>
  <si>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</si>
  <si>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</si>
  <si>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</si>
  <si>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</si>
  <si>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</si>
  <si>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</si>
  <si>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</si>
  <si>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</si>
  <si>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</si>
  <si>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</si>
  <si>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</si>
  <si>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</si>
  <si>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</si>
  <si>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</si>
  <si>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</si>
  <si>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</si>
  <si>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</si>
  <si>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</si>
  <si>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</si>
  <si>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</si>
  <si>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</si>
  <si>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</si>
  <si>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</si>
  <si>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</si>
  <si>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</si>
  <si>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</si>
  <si>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</si>
  <si>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</si>
  <si>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</si>
  <si>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</si>
  <si>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</si>
  <si>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</si>
  <si>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</si>
  <si>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</si>
  <si>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</si>
  <si>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</si>
  <si>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</si>
  <si>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</si>
  <si>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</si>
  <si>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</si>
  <si>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</si>
  <si>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</si>
  <si>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</si>
  <si>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</si>
  <si>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</si>
  <si>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</si>
  <si>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</si>
  <si>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</si>
  <si>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</si>
  <si>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</si>
  <si>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</si>
  <si>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</si>
  <si>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</si>
  <si>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</si>
  <si>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</si>
  <si>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</si>
  <si>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</si>
  <si>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</si>
  <si>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</si>
  <si>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</si>
  <si>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</si>
  <si>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</si>
  <si>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</si>
  <si>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</si>
  <si>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</si>
  <si>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</si>
  <si>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</si>
  <si>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</si>
  <si>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</si>
  <si>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</si>
  <si>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</si>
  <si>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</si>
  <si>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</si>
  <si>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</si>
  <si>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</si>
  <si>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</si>
  <si>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</si>
  <si>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</si>
  <si>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</si>
  <si>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</si>
  <si>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</si>
  <si>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</si>
  <si>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</si>
  <si>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</si>
  <si>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</si>
  <si>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</si>
  <si>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</si>
  <si>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</si>
  <si>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</si>
  <si>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</si>
  <si>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</si>
  <si>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</si>
  <si>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</si>
  <si>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</si>
  <si>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</si>
  <si>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</si>
  <si>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</si>
  <si>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</si>
  <si>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</si>
  <si>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</si>
  <si>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</si>
  <si>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</si>
  <si>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</si>
  <si>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</si>
  <si>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</si>
  <si>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</si>
  <si>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</si>
  <si>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</si>
  <si>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</si>
  <si>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</si>
  <si>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</si>
  <si>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</si>
  <si>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</si>
  <si>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</si>
  <si>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</si>
  <si>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</si>
  <si>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</si>
  <si>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</si>
  <si>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</si>
  <si>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</si>
  <si>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</si>
  <si>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</si>
  <si>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</si>
  <si>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</si>
  <si>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</si>
  <si>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</si>
  <si>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</si>
  <si>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</si>
  <si>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</si>
  <si>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</si>
  <si>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</si>
  <si>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</si>
  <si>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</si>
  <si>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</si>
  <si>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</si>
  <si>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</si>
  <si>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</si>
  <si>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</si>
  <si>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</si>
  <si>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</si>
  <si>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</si>
  <si>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</si>
  <si>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</si>
  <si>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</si>
  <si>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</si>
  <si>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</si>
  <si>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</si>
  <si>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</si>
  <si>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</si>
  <si>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</si>
  <si>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</si>
  <si>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</si>
  <si>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</si>
  <si>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</si>
  <si>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</si>
  <si>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</si>
  <si>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</si>
  <si>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</si>
  <si>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</si>
  <si>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</si>
  <si>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</si>
  <si>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</si>
  <si>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</si>
  <si>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</si>
  <si>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</si>
  <si>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</si>
  <si>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</si>
  <si>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</si>
  <si>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</si>
  <si>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</si>
  <si>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</si>
  <si>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</si>
  <si>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</si>
  <si>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</si>
  <si>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</si>
  <si>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</si>
  <si>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</si>
  <si>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</si>
  <si>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</si>
  <si>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</si>
  <si>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</si>
  <si>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</si>
  <si>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</si>
  <si>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</si>
  <si>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</si>
  <si>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</si>
  <si>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</si>
  <si>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</si>
  <si>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</si>
  <si>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</si>
  <si>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</si>
  <si>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</si>
  <si>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</si>
  <si>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</si>
  <si>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</si>
  <si>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</si>
  <si>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</si>
  <si>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</si>
  <si>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</si>
  <si>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</si>
  <si>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</si>
  <si>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</si>
  <si>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</si>
  <si>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</si>
  <si>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</si>
  <si>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</si>
  <si>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</si>
  <si>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</si>
  <si>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</si>
  <si>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</si>
  <si>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</si>
  <si>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</si>
  <si>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</si>
  <si>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</si>
  <si>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</si>
  <si>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</si>
  <si>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</si>
  <si>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</si>
  <si>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</si>
  <si>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</si>
  <si>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</si>
  <si>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</si>
  <si>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</si>
  <si>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</si>
  <si>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</si>
  <si>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</si>
  <si>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</si>
  <si>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</si>
  <si>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</si>
  <si>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</si>
  <si>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</si>
  <si>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</si>
  <si>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</si>
  <si>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</si>
  <si>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</si>
  <si>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</si>
  <si>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</si>
  <si>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</si>
  <si>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</si>
  <si>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</si>
  <si>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</si>
  <si>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</si>
  <si>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</si>
  <si>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</si>
  <si>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</si>
  <si>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</si>
  <si>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</si>
  <si>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</si>
  <si>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</si>
  <si>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</si>
  <si>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</si>
  <si>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</si>
  <si>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</si>
  <si>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</si>
  <si>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</si>
  <si>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</si>
  <si>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</si>
  <si>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</si>
  <si>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</si>
  <si>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</si>
  <si>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</si>
  <si>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</si>
  <si>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</si>
  <si>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</si>
  <si>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</si>
  <si>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</si>
  <si>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</si>
  <si>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</si>
  <si>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</si>
  <si>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</si>
  <si>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</si>
  <si>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</si>
  <si>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</si>
  <si>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</si>
  <si>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</si>
  <si>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</si>
  <si>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</si>
  <si>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</si>
  <si>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</si>
  <si>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</si>
  <si>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</si>
  <si>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</si>
  <si>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</si>
  <si>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</si>
  <si>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</si>
  <si>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</si>
  <si>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</si>
  <si>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</si>
  <si>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</si>
  <si>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</si>
  <si>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</si>
  <si>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</si>
  <si>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</si>
  <si>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</si>
  <si>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</si>
  <si>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</si>
  <si>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</si>
  <si>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</si>
  <si>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</si>
  <si>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</si>
  <si>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</si>
  <si>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</si>
  <si>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</si>
  <si>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</si>
  <si>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</si>
  <si>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</si>
  <si>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</si>
  <si>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</si>
  <si>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</si>
  <si>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</si>
  <si>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</si>
  <si>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</si>
  <si>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</si>
  <si>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</si>
  <si>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</si>
  <si>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</si>
  <si>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</si>
  <si>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</si>
  <si>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</si>
  <si>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</si>
  <si>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</si>
  <si>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</si>
  <si>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</si>
  <si>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</si>
  <si>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</si>
  <si>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</si>
  <si>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</si>
  <si>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</si>
  <si>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</si>
  <si>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</si>
  <si>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</si>
  <si>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</si>
  <si>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</si>
  <si>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</si>
  <si>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</si>
  <si>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</si>
  <si>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</si>
  <si>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</si>
  <si>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</si>
  <si>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</si>
  <si>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</si>
  <si>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</si>
  <si>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</si>
  <si>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</si>
  <si>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</si>
  <si>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</si>
  <si>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</si>
  <si>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</si>
  <si>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</si>
  <si>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</si>
  <si>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</si>
  <si>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</si>
  <si>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</si>
  <si>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</si>
  <si>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</si>
  <si>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</si>
  <si>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</si>
  <si>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</si>
  <si>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</si>
  <si>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</si>
  <si>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</si>
  <si>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</si>
  <si>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</si>
  <si>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</si>
  <si>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</si>
  <si>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</si>
  <si>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</si>
  <si>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</si>
  <si>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</si>
  <si>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</si>
  <si>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</si>
  <si>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</si>
  <si>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</si>
  <si>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</si>
  <si>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</si>
  <si>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</si>
  <si>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</si>
  <si>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</si>
  <si>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</si>
  <si>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</si>
  <si>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</si>
  <si>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</si>
  <si>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</si>
  <si>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</si>
  <si>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</si>
  <si>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</si>
  <si>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</si>
  <si>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</si>
  <si>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</si>
  <si>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</si>
  <si>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</si>
  <si>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</si>
  <si>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</si>
  <si>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</si>
  <si>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</si>
  <si>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</si>
  <si>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</si>
  <si>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</si>
  <si>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</si>
  <si>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</si>
  <si>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</si>
  <si>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</si>
  <si>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</si>
  <si>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</si>
  <si>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</si>
  <si>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</si>
  <si>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</si>
  <si>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</si>
  <si>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</si>
  <si>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</si>
  <si>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</si>
  <si>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</si>
  <si>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</si>
  <si>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</si>
  <si>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</si>
  <si>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</si>
  <si>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</si>
  <si>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</si>
  <si>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</si>
  <si>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</si>
  <si>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</si>
  <si>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</si>
  <si>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</si>
  <si>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</si>
  <si>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</si>
  <si>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</si>
  <si>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</si>
  <si>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</si>
  <si>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</si>
  <si>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</si>
  <si>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</si>
  <si>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</si>
  <si>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</si>
  <si>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</si>
  <si>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</si>
  <si>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</si>
  <si>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</si>
  <si>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</si>
  <si>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</si>
  <si>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</si>
  <si>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</si>
  <si>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</si>
  <si>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</si>
  <si>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</si>
  <si>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</si>
  <si>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</si>
  <si>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</si>
  <si>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</si>
  <si>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</si>
  <si>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</si>
  <si>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</si>
  <si>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</si>
  <si>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</si>
  <si>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</si>
  <si>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</si>
  <si>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</si>
  <si>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</si>
  <si>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</si>
  <si>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</si>
  <si>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</si>
  <si>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</si>
  <si>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</si>
  <si>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</si>
  <si>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</si>
  <si>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</si>
  <si>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</si>
  <si>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</si>
  <si>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</si>
  <si>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</si>
  <si>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</si>
  <si>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</si>
  <si>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</si>
  <si>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</si>
  <si>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</si>
  <si>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</si>
  <si>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</si>
  <si>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</si>
  <si>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</si>
  <si>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</si>
  <si>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</si>
  <si>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</si>
  <si>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</si>
  <si>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</si>
  <si>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</si>
  <si>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</si>
  <si>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</si>
  <si>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</si>
  <si>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</si>
  <si>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</si>
  <si>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</si>
  <si>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</si>
  <si>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</si>
  <si>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</si>
  <si>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</si>
  <si>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</si>
  <si>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</si>
  <si>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</si>
  <si>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</si>
  <si>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</si>
  <si>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</si>
  <si>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</si>
  <si>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</si>
  <si>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</si>
  <si>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</si>
  <si>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</si>
  <si>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</si>
  <si>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</si>
  <si>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</si>
  <si>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</si>
  <si>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</si>
  <si>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</si>
  <si>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</si>
  <si>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</si>
  <si>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</si>
  <si>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</si>
  <si>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</si>
  <si>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</si>
  <si>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</si>
  <si>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</si>
  <si>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</si>
  <si>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</si>
  <si>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</si>
  <si>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</si>
  <si>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</si>
  <si>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</si>
  <si>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</si>
  <si>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</si>
  <si>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</si>
  <si>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</si>
  <si>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</si>
  <si>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</si>
  <si>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</si>
  <si>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</si>
  <si>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</si>
  <si>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</si>
  <si>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</si>
  <si>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</si>
  <si>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</si>
  <si>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</si>
  <si>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</si>
  <si>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</si>
  <si>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</si>
  <si>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</si>
  <si>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</si>
  <si>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</si>
  <si>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</si>
  <si>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</si>
  <si>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</si>
  <si>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</si>
  <si>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</si>
  <si>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</si>
  <si>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</si>
  <si>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</si>
  <si>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</si>
  <si>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</si>
  <si>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</si>
  <si>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</si>
  <si>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</si>
  <si>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</si>
  <si>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</si>
  <si>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</si>
  <si>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</si>
  <si>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</si>
  <si>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</si>
  <si>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</si>
  <si>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</si>
  <si>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</si>
  <si>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</si>
  <si>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</si>
  <si>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</si>
  <si>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</si>
  <si>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</si>
  <si>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</si>
  <si>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</si>
  <si>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</si>
  <si>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</si>
  <si>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</si>
  <si>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</si>
  <si>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</si>
  <si>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</si>
  <si>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</si>
  <si>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</si>
  <si>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</si>
  <si>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</si>
  <si>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</si>
  <si>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</si>
  <si>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</si>
  <si>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</si>
  <si>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</si>
  <si>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</si>
  <si>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</si>
  <si>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</si>
  <si>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</si>
  <si>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</si>
  <si>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</si>
  <si>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</si>
  <si>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</si>
  <si>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</si>
  <si>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</si>
  <si>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</si>
  <si>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</si>
  <si>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</si>
  <si>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</si>
  <si>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</si>
  <si>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</si>
  <si>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</si>
  <si>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</si>
  <si>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</si>
  <si>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</si>
  <si>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</si>
  <si>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</si>
  <si>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</si>
  <si>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</si>
  <si>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</si>
  <si>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</si>
  <si>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</si>
  <si>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</si>
  <si>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</si>
  <si>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</si>
  <si>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</si>
  <si>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</si>
  <si>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</si>
  <si>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</si>
  <si>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</si>
  <si>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</si>
  <si>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</si>
  <si>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</si>
  <si>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</si>
  <si>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</si>
  <si>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</si>
  <si>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</si>
  <si>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</si>
  <si>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</si>
  <si>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</si>
  <si>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</si>
  <si>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</si>
  <si>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</si>
  <si>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</si>
  <si>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</si>
  <si>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</si>
  <si>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</si>
  <si>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</si>
  <si>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</si>
  <si>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</si>
  <si>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</si>
  <si>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</si>
  <si>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</si>
  <si>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</si>
  <si>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</si>
  <si>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</si>
  <si>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</si>
  <si>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</si>
  <si>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</si>
  <si>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</si>
  <si>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</si>
  <si>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</si>
  <si>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</si>
  <si>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</si>
  <si>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</si>
  <si>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</si>
  <si>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</si>
  <si>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</si>
  <si>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</si>
  <si>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</si>
  <si>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</si>
  <si>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</si>
  <si>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</si>
  <si>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</si>
  <si>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</si>
  <si>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</si>
  <si>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</si>
  <si>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</si>
  <si>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</si>
  <si>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</si>
  <si>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</si>
  <si>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</si>
  <si>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</si>
  <si>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</si>
  <si>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</si>
  <si>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</si>
  <si>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</si>
  <si>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</si>
  <si>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</si>
  <si>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</si>
  <si>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</si>
  <si>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</si>
  <si>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</si>
  <si>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</si>
  <si>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</si>
  <si>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</si>
  <si>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</si>
  <si>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</si>
  <si>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</si>
  <si>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</si>
  <si>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</si>
  <si>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</si>
  <si>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</si>
  <si>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</si>
  <si>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</si>
  <si>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</si>
  <si>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</si>
  <si>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</si>
  <si>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</si>
  <si>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</si>
  <si>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</si>
  <si>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</si>
  <si>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</si>
  <si>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</si>
  <si>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</si>
  <si>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</si>
  <si>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</si>
  <si>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</si>
  <si>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</si>
  <si>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</si>
  <si>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</si>
  <si>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</si>
  <si>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</si>
  <si>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</si>
  <si>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</si>
  <si>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</si>
  <si>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</si>
  <si>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</si>
  <si>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</si>
  <si>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</si>
  <si>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</si>
  <si>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</si>
  <si>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</si>
  <si>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</si>
  <si>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</si>
  <si>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</si>
  <si>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</si>
  <si>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</si>
  <si>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</si>
  <si>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</si>
  <si>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</si>
  <si>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</si>
  <si>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</si>
  <si>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</si>
  <si>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</si>
  <si>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</si>
  <si>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</si>
  <si>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</si>
  <si>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</si>
  <si>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</si>
  <si>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</si>
  <si>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</si>
  <si>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</si>
  <si>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</si>
  <si>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</si>
  <si>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</si>
  <si>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</si>
  <si>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</si>
  <si>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</si>
  <si>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</si>
  <si>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</si>
  <si>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</si>
  <si>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</si>
  <si>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</si>
  <si>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</si>
  <si>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</si>
  <si>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</si>
  <si>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</si>
  <si>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</si>
  <si>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</si>
  <si>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</si>
  <si>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</si>
  <si>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</si>
  <si>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</si>
  <si>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</si>
  <si>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</si>
  <si>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</si>
  <si>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</si>
  <si>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</si>
  <si>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</si>
  <si>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</si>
  <si>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</si>
  <si>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</si>
  <si>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</si>
  <si>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</si>
  <si>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</si>
  <si>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</si>
  <si>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</si>
  <si>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</si>
  <si>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</si>
  <si>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</si>
  <si>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</si>
  <si>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</si>
  <si>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</si>
  <si>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</si>
  <si>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</si>
  <si>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</si>
  <si>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</si>
  <si>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</si>
  <si>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</si>
  <si>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</si>
  <si>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</si>
  <si>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</si>
  <si>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</si>
  <si>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</si>
  <si>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</si>
  <si>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</si>
  <si>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</si>
  <si>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</si>
  <si>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</si>
  <si>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</si>
  <si>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</si>
  <si>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</si>
  <si>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</si>
  <si>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</si>
  <si>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</si>
  <si>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</si>
  <si>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</si>
  <si>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</si>
  <si>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</si>
  <si>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</si>
  <si>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</si>
  <si>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</si>
  <si>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</si>
  <si>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</si>
  <si>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</si>
  <si>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</si>
  <si>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</si>
  <si>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</si>
  <si>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</si>
  <si>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</si>
  <si>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</si>
  <si>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</si>
  <si>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</si>
  <si>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</si>
  <si>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</si>
  <si>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</si>
  <si>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</si>
  <si>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</si>
  <si>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</si>
  <si>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</si>
  <si>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</si>
  <si>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</si>
  <si>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</si>
  <si>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</si>
  <si>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</si>
  <si>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</si>
  <si>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</si>
  <si>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</si>
  <si>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</si>
  <si>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</si>
  <si>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</si>
  <si>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</si>
  <si>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</si>
  <si>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</si>
  <si>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</si>
  <si>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</si>
  <si>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</si>
  <si>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</si>
  <si>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</si>
  <si>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</si>
  <si>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</si>
  <si>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</si>
  <si>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</si>
  <si>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</si>
  <si>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</si>
  <si>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</si>
  <si>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</si>
  <si>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</si>
  <si>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</si>
  <si>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</si>
  <si>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</si>
  <si>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</si>
  <si>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</si>
  <si>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</si>
  <si>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</si>
  <si>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</si>
  <si>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</si>
  <si>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</si>
  <si>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</si>
  <si>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</si>
  <si>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</si>
  <si>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</si>
  <si>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</si>
  <si>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</si>
  <si>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</si>
  <si>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</si>
  <si>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</si>
  <si>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</si>
  <si>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</si>
  <si>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</si>
  <si>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</si>
  <si>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</si>
  <si>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</si>
  <si>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</si>
  <si>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</si>
  <si>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</si>
  <si>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</si>
  <si>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</si>
  <si>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</si>
  <si>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</si>
  <si>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</si>
  <si>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</si>
  <si>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</si>
  <si>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</si>
  <si>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</si>
  <si>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</si>
  <si>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</si>
  <si>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</si>
  <si>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</si>
  <si>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</si>
  <si>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</si>
  <si>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</si>
  <si>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</si>
  <si>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</si>
  <si>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</si>
  <si>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</si>
  <si>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</si>
  <si>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</si>
  <si>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</si>
  <si>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</si>
  <si>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</si>
  <si>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</si>
  <si>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</si>
  <si>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</si>
  <si>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</si>
  <si>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</si>
  <si>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</si>
  <si>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</si>
  <si>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</si>
  <si>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</si>
  <si>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</si>
  <si>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</si>
  <si>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</si>
  <si>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</si>
  <si>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</si>
  <si>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</si>
  <si>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</si>
  <si>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</si>
  <si>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</si>
  <si>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</si>
  <si>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</si>
  <si>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</si>
  <si>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</si>
  <si>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</si>
  <si>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</si>
  <si>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</si>
  <si>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</si>
  <si>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</si>
  <si>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</si>
  <si>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</si>
  <si>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</si>
  <si>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</si>
  <si>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</si>
  <si>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</si>
  <si>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</si>
  <si>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</si>
  <si>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</si>
  <si>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</si>
  <si>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</si>
  <si>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</si>
  <si>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</si>
  <si>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</si>
  <si>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</si>
  <si>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</si>
  <si>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</si>
  <si>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</si>
  <si>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</si>
  <si>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</si>
  <si>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</si>
  <si>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</si>
  <si>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</si>
  <si>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</si>
  <si>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</si>
  <si>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</si>
  <si>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</si>
  <si>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</si>
  <si>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</si>
  <si>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</si>
  <si>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</si>
  <si>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</si>
  <si>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</si>
  <si>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</si>
  <si>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</si>
  <si>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</si>
  <si>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</si>
  <si>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</si>
  <si>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</si>
  <si>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</si>
  <si>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</si>
  <si>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</si>
  <si>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</si>
  <si>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</si>
  <si>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</si>
  <si>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</si>
  <si>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</si>
  <si>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</si>
  <si>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</si>
  <si>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</si>
  <si>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</si>
  <si>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</si>
  <si>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</si>
  <si>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</si>
  <si>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</si>
  <si>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</si>
  <si>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</si>
  <si>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</si>
  <si>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</si>
  <si>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</si>
  <si>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</si>
  <si>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</si>
  <si>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</si>
  <si>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</si>
  <si>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</si>
  <si>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</si>
  <si>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</si>
  <si>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</si>
  <si>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</si>
  <si>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</si>
  <si>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</si>
  <si>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</si>
  <si>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</si>
  <si>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</si>
  <si>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</si>
  <si>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</si>
  <si>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</si>
  <si>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</si>
  <si>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</si>
  <si>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</si>
  <si>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</si>
  <si>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</si>
  <si>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</si>
  <si>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</si>
  <si>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</si>
  <si>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</si>
  <si>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</si>
  <si>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</si>
  <si>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</si>
  <si>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</si>
  <si>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</si>
  <si>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</si>
  <si>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</si>
  <si>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</si>
  <si>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</si>
  <si>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</si>
  <si>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</si>
  <si>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</si>
  <si>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</si>
  <si>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</si>
  <si>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</si>
  <si>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</si>
  <si>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</si>
  <si>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</si>
  <si>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</si>
  <si>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</si>
  <si>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</si>
  <si>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</si>
  <si>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</si>
  <si>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</si>
  <si>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</si>
  <si>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</si>
  <si>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</si>
  <si>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</si>
  <si>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</si>
  <si>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</si>
  <si>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</si>
  <si>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</si>
  <si>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</si>
  <si>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</si>
  <si>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</si>
  <si>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</si>
  <si>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</si>
  <si>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</si>
  <si>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</si>
  <si>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</si>
  <si>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</si>
  <si>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</si>
  <si>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</si>
  <si>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</si>
  <si>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</si>
  <si>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</si>
  <si>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</si>
  <si>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</si>
  <si>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</si>
  <si>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</si>
  <si>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</si>
  <si>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</si>
  <si>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</si>
  <si>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</si>
  <si>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</si>
  <si>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</si>
  <si>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</si>
  <si>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</si>
  <si>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</si>
  <si>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</si>
  <si>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</si>
  <si>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</si>
  <si>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</si>
  <si>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</si>
  <si>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</si>
  <si>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</si>
  <si>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</si>
  <si>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</si>
  <si>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</si>
  <si>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</si>
  <si>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</si>
  <si>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</si>
  <si>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</si>
  <si>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</si>
  <si>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</si>
  <si>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</si>
  <si>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</si>
  <si>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</si>
  <si>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</si>
  <si>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</si>
  <si>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</si>
  <si>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</si>
  <si>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</si>
  <si>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</si>
  <si>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</si>
  <si>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</si>
  <si>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</si>
  <si>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</si>
  <si>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</si>
  <si>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</si>
  <si>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</si>
  <si>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</si>
  <si>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</si>
  <si>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</si>
  <si>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</si>
  <si>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</si>
  <si>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</si>
  <si>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</si>
  <si>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</si>
  <si>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</si>
  <si>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</si>
  <si>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</si>
  <si>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</si>
  <si>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</si>
  <si>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</si>
  <si>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</si>
  <si>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</si>
  <si>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</si>
  <si>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</si>
  <si>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</si>
  <si>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</si>
  <si>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</si>
  <si>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</si>
  <si>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</si>
  <si>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</si>
  <si>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</si>
  <si>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</si>
  <si>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</si>
  <si>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</si>
  <si>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</si>
  <si>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</si>
  <si>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</si>
  <si>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</si>
  <si>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</si>
  <si>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</si>
  <si>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</si>
  <si>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</si>
  <si>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</si>
  <si>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</si>
  <si>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</si>
  <si>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</si>
  <si>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</si>
  <si>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</si>
  <si>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</si>
  <si>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</si>
  <si>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</si>
  <si>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</si>
  <si>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</si>
  <si>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</si>
  <si>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</si>
  <si>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</si>
  <si>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</si>
  <si>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</si>
  <si>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</si>
  <si>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</si>
  <si>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</si>
  <si>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</si>
  <si>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</si>
  <si>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</si>
  <si>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</si>
  <si>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</si>
  <si>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</si>
  <si>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</si>
  <si>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</si>
  <si>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</si>
  <si>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</si>
  <si>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</si>
  <si>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</si>
  <si>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</si>
  <si>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</si>
  <si>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</si>
  <si>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</si>
  <si>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</si>
  <si>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</si>
  <si>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</si>
  <si>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</si>
  <si>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</si>
  <si>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</si>
  <si>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</si>
  <si>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</si>
  <si>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</si>
  <si>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</si>
  <si>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</si>
  <si>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</si>
  <si>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</si>
  <si>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</si>
  <si>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</si>
  <si>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</si>
  <si>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</si>
  <si>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</si>
  <si>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</si>
  <si>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</si>
  <si>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</si>
  <si>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</si>
  <si>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</si>
  <si>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</si>
  <si>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</si>
  <si>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</si>
  <si>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</si>
  <si>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</si>
  <si>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</si>
  <si>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</si>
  <si>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</si>
  <si>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</si>
  <si>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</si>
  <si>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</si>
  <si>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</si>
  <si>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</si>
  <si>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</si>
  <si>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</si>
  <si>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</si>
  <si>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</si>
  <si>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</si>
  <si>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</si>
  <si>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</si>
  <si>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</si>
  <si>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</si>
  <si>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</si>
  <si>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</si>
  <si>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</si>
  <si>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</si>
  <si>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</si>
  <si>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</si>
  <si>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</si>
  <si>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</si>
  <si>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</si>
  <si>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</si>
  <si>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</si>
  <si>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</si>
  <si>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</si>
  <si>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</si>
  <si>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</si>
  <si>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</si>
  <si>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</si>
  <si>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</si>
  <si>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</si>
  <si>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</si>
  <si>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</si>
  <si>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</si>
  <si>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</si>
  <si>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</si>
  <si>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</si>
  <si>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</si>
  <si>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</si>
  <si>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</si>
  <si>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</si>
  <si>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</si>
  <si>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</si>
  <si>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</si>
  <si>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</si>
  <si>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</si>
  <si>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</si>
  <si>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</si>
  <si>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</si>
  <si>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</si>
  <si>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</si>
  <si>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</si>
  <si>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</si>
  <si>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</si>
  <si>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</si>
  <si>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</si>
  <si>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</si>
  <si>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</si>
  <si>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</si>
  <si>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</si>
  <si>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</si>
  <si>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</si>
  <si>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</si>
  <si>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</si>
  <si>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</si>
  <si>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</si>
  <si>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</si>
  <si>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</si>
  <si>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</si>
  <si>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</si>
  <si>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</si>
  <si>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</si>
  <si>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</si>
  <si>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</si>
  <si>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</si>
  <si>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</si>
  <si>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</si>
  <si>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</si>
  <si>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</si>
  <si>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</si>
  <si>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</si>
  <si>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</si>
  <si>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</si>
  <si>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</si>
  <si>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</si>
  <si>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</si>
  <si>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</si>
  <si>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</si>
  <si>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</si>
  <si>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</si>
  <si>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</si>
  <si>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</si>
  <si>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</si>
  <si>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</si>
  <si>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</si>
  <si>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</si>
  <si>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</si>
  <si>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</si>
  <si>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</si>
  <si>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</si>
  <si>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</si>
  <si>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</si>
  <si>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</si>
  <si>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</si>
  <si>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</si>
  <si>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</si>
  <si>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</si>
  <si>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</si>
  <si>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</si>
  <si>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</si>
  <si>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</si>
  <si>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</si>
  <si>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</si>
  <si>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</si>
  <si>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</si>
  <si>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</si>
  <si>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</si>
  <si>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</si>
  <si>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</si>
  <si>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</si>
  <si>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</si>
  <si>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</si>
  <si>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</si>
  <si>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</si>
  <si>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</si>
  <si>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</si>
  <si>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</si>
  <si>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</si>
  <si>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</si>
  <si>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</si>
  <si>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</si>
  <si>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</si>
  <si>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</si>
  <si>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</si>
  <si>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</si>
  <si>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</si>
  <si>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</si>
  <si>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</si>
  <si>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</si>
  <si>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</si>
  <si>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</si>
  <si>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</si>
  <si>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</si>
  <si>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</si>
  <si>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</si>
  <si>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</si>
  <si>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</si>
  <si>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</si>
  <si>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</si>
  <si>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</si>
  <si>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</si>
  <si>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</si>
  <si>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</si>
  <si>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</si>
  <si>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</si>
  <si>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</si>
  <si>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</si>
  <si>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</si>
  <si>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</si>
  <si>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</si>
  <si>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</si>
  <si>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</si>
  <si>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</si>
  <si>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</si>
  <si>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</si>
  <si>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</si>
  <si>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</si>
  <si>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</si>
  <si>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</si>
  <si>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</si>
  <si>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</si>
  <si>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</si>
  <si>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</si>
  <si>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</si>
  <si>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</si>
  <si>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</si>
  <si>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</si>
  <si>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</si>
  <si>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</si>
  <si>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</si>
  <si>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</si>
  <si>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</si>
  <si>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</si>
  <si>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</si>
  <si>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</si>
  <si>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</si>
  <si>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</si>
  <si>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</si>
  <si>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</si>
  <si>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</si>
  <si>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</si>
  <si>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</si>
  <si>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</si>
  <si>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</si>
  <si>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</si>
  <si>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</si>
  <si>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</si>
  <si>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</si>
  <si>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</si>
  <si>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</si>
  <si>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</si>
  <si>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</si>
  <si>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</si>
  <si>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</si>
  <si>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</si>
  <si>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</si>
  <si>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</si>
  <si>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</si>
  <si>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</si>
  <si>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</si>
  <si>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</si>
  <si>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</si>
  <si>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</si>
  <si>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</si>
  <si>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</si>
  <si>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</si>
  <si>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</si>
  <si>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</si>
  <si>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</si>
  <si>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</si>
  <si>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</si>
  <si>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</si>
  <si>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</si>
  <si>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</si>
  <si>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</si>
  <si>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</si>
  <si>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</si>
  <si>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</si>
  <si>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</si>
  <si>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</si>
  <si>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</si>
  <si>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</si>
  <si>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</si>
  <si>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</si>
  <si>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</si>
  <si>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</si>
  <si>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</si>
  <si>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</si>
  <si>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</si>
  <si>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</si>
  <si>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</si>
  <si>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</si>
  <si>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</si>
  <si>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</si>
  <si>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</si>
  <si>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</si>
  <si>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</si>
  <si>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</si>
  <si>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</si>
  <si>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</si>
  <si>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</si>
  <si>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</si>
  <si>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</si>
  <si>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</si>
  <si>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</si>
  <si>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</si>
  <si>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</si>
  <si>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</si>
  <si>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</si>
  <si>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</si>
  <si>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</si>
  <si>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</si>
  <si>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</si>
  <si>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</si>
  <si>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</si>
  <si>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</si>
  <si>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</si>
  <si>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</si>
  <si>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</si>
  <si>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</si>
  <si>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</si>
  <si>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</si>
  <si>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</si>
  <si>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</si>
  <si>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</si>
  <si>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</si>
  <si>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</si>
  <si>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</si>
  <si>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</si>
  <si>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</si>
  <si>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</si>
  <si>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</si>
  <si>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</si>
  <si>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</si>
  <si>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</si>
  <si>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</si>
  <si>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</si>
  <si>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</si>
  <si>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</si>
  <si>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</si>
  <si>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</si>
  <si>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</si>
  <si>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</si>
  <si>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</si>
  <si>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</si>
  <si>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</si>
  <si>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</si>
  <si>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</si>
  <si>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</si>
  <si>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</si>
  <si>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</si>
  <si>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</si>
  <si>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</si>
  <si>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</si>
  <si>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</si>
  <si>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</si>
  <si>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</si>
  <si>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</si>
  <si>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</si>
  <si>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</si>
  <si>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</si>
  <si>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</si>
  <si>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</si>
  <si>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</si>
  <si>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</si>
  <si>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</si>
  <si>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</si>
  <si>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</si>
  <si>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</si>
  <si>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</si>
  <si>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</si>
  <si>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</si>
  <si>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</si>
  <si>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</si>
  <si>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</si>
  <si>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</si>
  <si>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</si>
  <si>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</si>
  <si>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</si>
  <si>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</si>
  <si>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</si>
  <si>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</si>
  <si>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</si>
  <si>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</si>
  <si>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</si>
  <si>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</si>
  <si>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</si>
  <si>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</si>
  <si>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</si>
  <si>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</si>
  <si>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</si>
  <si>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</si>
  <si>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</si>
  <si>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</si>
  <si>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</si>
  <si>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</si>
  <si>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</si>
  <si>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</si>
  <si>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</si>
  <si>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</si>
  <si>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</si>
  <si>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</si>
  <si>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</si>
  <si>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</si>
  <si>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</si>
  <si>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</si>
  <si>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</si>
  <si>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</si>
  <si>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</si>
  <si>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</si>
  <si>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</si>
  <si>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</si>
  <si>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</si>
  <si>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</si>
  <si>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</si>
  <si>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</si>
  <si>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</si>
  <si>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</si>
  <si>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</si>
  <si>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</si>
  <si>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</si>
  <si>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</si>
  <si>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</si>
  <si>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</si>
  <si>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</si>
  <si>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</si>
  <si>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</si>
  <si>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</si>
  <si>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</si>
  <si>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</si>
  <si>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</si>
  <si>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</si>
  <si>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</si>
  <si>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</si>
  <si>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</si>
  <si>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</si>
  <si>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</si>
  <si>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</si>
  <si>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</si>
  <si>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</si>
  <si>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</si>
  <si>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</si>
  <si>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</si>
  <si>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</si>
  <si>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</si>
  <si>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</si>
  <si>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</si>
  <si>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</si>
  <si>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</si>
  <si>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</si>
  <si>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</si>
  <si>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</si>
  <si>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</si>
  <si>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</si>
  <si>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</si>
  <si>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</si>
  <si>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</si>
  <si>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</si>
  <si>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</si>
  <si>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</si>
  <si>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</si>
  <si>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</si>
  <si>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</si>
  <si>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</si>
  <si>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</si>
  <si>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</si>
  <si>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</si>
  <si>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</si>
  <si>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</si>
  <si>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</si>
  <si>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</si>
  <si>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</si>
  <si>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</si>
  <si>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</si>
  <si>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</si>
  <si>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</si>
  <si>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</si>
  <si>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</si>
  <si>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</si>
  <si>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</si>
  <si>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</si>
  <si>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</si>
  <si>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</si>
  <si>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</si>
  <si>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</si>
  <si>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</si>
  <si>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</si>
  <si>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</si>
  <si>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</si>
  <si>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</si>
  <si>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</si>
  <si>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</si>
  <si>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</si>
  <si>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</si>
  <si>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</si>
  <si>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</si>
  <si>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</si>
  <si>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</si>
  <si>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</si>
  <si>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</si>
  <si>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</si>
  <si>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</si>
  <si>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</si>
  <si>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</si>
  <si>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</si>
  <si>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</si>
  <si>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</si>
  <si>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</si>
  <si>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</si>
  <si>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</si>
  <si>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</si>
  <si>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</si>
  <si>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</si>
  <si>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</si>
  <si>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</si>
  <si>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</si>
  <si>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</si>
  <si>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</si>
  <si>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</si>
  <si>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</si>
  <si>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</si>
  <si>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</si>
  <si>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</si>
  <si>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</si>
  <si>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</si>
  <si>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</si>
  <si>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</si>
  <si>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</si>
  <si>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</si>
  <si>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</si>
  <si>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</si>
  <si>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</si>
  <si>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</si>
  <si>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</si>
  <si>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</si>
  <si>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</si>
  <si>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</si>
  <si>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</si>
  <si>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</si>
  <si>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</si>
  <si>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</si>
  <si>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</si>
  <si>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</si>
  <si>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</si>
  <si>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</si>
  <si>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</si>
  <si>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</si>
  <si>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</si>
  <si>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</si>
  <si>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</si>
  <si>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</si>
  <si>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</si>
  <si>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</si>
  <si>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</si>
  <si>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</si>
  <si>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</si>
  <si>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</si>
  <si>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</si>
  <si>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</si>
  <si>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</si>
  <si>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</si>
  <si>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</si>
  <si>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</si>
  <si>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</si>
  <si>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</si>
  <si>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</si>
  <si>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</si>
  <si>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</si>
  <si>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</si>
  <si>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</si>
  <si>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</si>
  <si>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</si>
  <si>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</si>
  <si>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</si>
  <si>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</si>
  <si>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</si>
  <si>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</si>
  <si>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</si>
  <si>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</si>
  <si>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</si>
  <si>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</si>
  <si>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</si>
  <si>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</si>
  <si>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</si>
  <si>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</si>
  <si>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</si>
  <si>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</si>
  <si>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</si>
  <si>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</si>
  <si>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</si>
  <si>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</si>
  <si>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</si>
  <si>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</si>
  <si>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</si>
  <si>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</si>
  <si>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</si>
  <si>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</si>
  <si>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</si>
  <si>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</si>
  <si>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</si>
  <si>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</si>
  <si>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</si>
  <si>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</si>
  <si>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</si>
  <si>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</si>
  <si>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</si>
  <si>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</si>
  <si>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</si>
  <si>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</si>
  <si>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</si>
  <si>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</si>
  <si>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</si>
  <si>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</si>
  <si>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</si>
  <si>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</si>
  <si>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</si>
  <si>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</si>
  <si>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</si>
  <si>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</si>
  <si>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</si>
  <si>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</si>
  <si>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</si>
  <si>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</si>
  <si>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</si>
  <si>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</si>
  <si>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</si>
  <si>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</si>
  <si>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</si>
  <si>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</si>
  <si>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</si>
  <si>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</si>
  <si>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</si>
  <si>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</si>
  <si>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</si>
  <si>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</si>
  <si>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</si>
  <si>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</si>
  <si>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</si>
  <si>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</si>
  <si>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</si>
  <si>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</si>
  <si>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</si>
  <si>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</si>
  <si>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</si>
  <si>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</si>
  <si>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</si>
  <si>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</si>
  <si>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</si>
  <si>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</si>
  <si>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</si>
  <si>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</si>
  <si>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</si>
  <si>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</si>
  <si>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</si>
  <si>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</si>
  <si>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</si>
  <si>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</si>
  <si>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</si>
  <si>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</si>
  <si>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</si>
  <si>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</si>
  <si>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</si>
  <si>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</si>
  <si>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</si>
  <si>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</si>
  <si>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</si>
  <si>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</si>
  <si>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</si>
  <si>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</si>
  <si>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</si>
  <si>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</si>
  <si>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</si>
  <si>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</si>
  <si>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</si>
  <si>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</si>
  <si>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</si>
  <si>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</si>
  <si>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</si>
  <si>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</si>
  <si>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</si>
  <si>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</si>
  <si>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</si>
  <si>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</si>
  <si>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</si>
  <si>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</si>
  <si>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</si>
  <si>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</si>
  <si>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</si>
  <si>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</si>
  <si>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</si>
  <si>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</si>
  <si>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</si>
  <si>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</si>
  <si>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</si>
  <si>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</si>
  <si>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</si>
  <si>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</si>
  <si>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</si>
  <si>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</si>
  <si>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</si>
  <si>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</si>
  <si>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</si>
  <si>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</si>
  <si>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</si>
  <si>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</si>
  <si>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</si>
  <si>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</si>
  <si>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</si>
  <si>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</si>
  <si>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</si>
  <si>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</si>
  <si>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</si>
  <si>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</si>
  <si>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</si>
  <si>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</si>
  <si>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</si>
  <si>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</si>
  <si>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</si>
  <si>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</si>
  <si>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</si>
  <si>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</si>
  <si>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</si>
  <si>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</si>
  <si>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</si>
  <si>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</si>
  <si>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</si>
  <si>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</si>
  <si>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</si>
  <si>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</si>
  <si>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</si>
  <si>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</si>
  <si>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</si>
  <si>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</si>
  <si>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</si>
  <si>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</si>
  <si>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</si>
  <si>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</si>
  <si>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</si>
  <si>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</si>
  <si>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</si>
  <si>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</si>
  <si>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</si>
  <si>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</si>
  <si>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</si>
  <si>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</si>
  <si>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</si>
  <si>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</si>
  <si>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</si>
  <si>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</si>
  <si>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</si>
  <si>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</si>
  <si>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</si>
  <si>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</si>
  <si>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</si>
  <si>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</si>
  <si>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</si>
  <si>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</si>
  <si>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</si>
  <si>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</si>
  <si>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</si>
  <si>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</si>
  <si>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</si>
  <si>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</si>
  <si>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</si>
  <si>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</si>
  <si>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</si>
  <si>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</si>
  <si>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</si>
  <si>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</si>
  <si>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</si>
  <si>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</si>
  <si>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</si>
  <si>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</si>
  <si>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</si>
  <si>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</si>
  <si>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</si>
  <si>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</si>
  <si>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</si>
  <si>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</si>
  <si>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</si>
  <si>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</si>
  <si>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</si>
  <si>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</si>
  <si>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</si>
  <si>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</si>
  <si>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</si>
  <si>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</si>
  <si>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</si>
  <si>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</si>
  <si>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</si>
  <si>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</si>
  <si>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</si>
  <si>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</si>
  <si>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</si>
  <si>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</si>
  <si>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</si>
  <si>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</si>
  <si>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</si>
  <si>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</si>
  <si>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</si>
  <si>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</si>
  <si>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</si>
  <si>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</si>
  <si>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</si>
  <si>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</si>
  <si>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</si>
  <si>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</si>
  <si>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</si>
  <si>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</si>
  <si>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</si>
  <si>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</si>
  <si>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</si>
  <si>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</si>
  <si>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</si>
  <si>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</si>
  <si>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</si>
  <si>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</si>
  <si>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</si>
  <si>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</si>
  <si>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</si>
  <si>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</si>
  <si>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</si>
  <si>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</si>
  <si>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</si>
  <si>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</si>
  <si>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</si>
  <si>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</si>
  <si>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</si>
  <si>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</si>
  <si>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</si>
  <si>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</si>
  <si>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</si>
  <si>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</si>
  <si>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</si>
  <si>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</si>
  <si>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</si>
  <si>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</si>
  <si>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</si>
  <si>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</si>
  <si>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</si>
  <si>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</si>
  <si>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</si>
  <si>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</si>
  <si>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</si>
  <si>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</si>
  <si>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</si>
  <si>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</si>
  <si>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</si>
  <si>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</si>
  <si>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</si>
  <si>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</si>
  <si>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</si>
  <si>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</si>
  <si>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</si>
  <si>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</si>
  <si>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</si>
  <si>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</si>
  <si>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</si>
  <si>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</si>
  <si>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</si>
  <si>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</si>
  <si>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</si>
  <si>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</si>
  <si>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</si>
  <si>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</si>
  <si>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</si>
  <si>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</si>
  <si>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</si>
  <si>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</si>
  <si>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</si>
  <si>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</si>
  <si>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</si>
  <si>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</si>
  <si>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</si>
  <si>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</si>
  <si>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</si>
  <si>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</si>
  <si>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</si>
  <si>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</si>
  <si>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</si>
  <si>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</si>
  <si>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</si>
  <si>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</si>
  <si>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</si>
  <si>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</si>
  <si>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</si>
  <si>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</si>
  <si>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</si>
  <si>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</si>
  <si>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</si>
  <si>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</si>
  <si>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</si>
  <si>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</si>
  <si>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</si>
  <si>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</si>
  <si>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</si>
  <si>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</si>
  <si>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</si>
  <si>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</si>
  <si>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</si>
  <si>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</si>
  <si>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</si>
  <si>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</si>
  <si>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</si>
  <si>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</si>
  <si>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</si>
  <si>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</si>
  <si>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</si>
  <si>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</si>
  <si>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</si>
  <si>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</si>
  <si>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</si>
  <si>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</si>
  <si>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</si>
  <si>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</si>
  <si>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</si>
  <si>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</si>
  <si>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</si>
  <si>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</si>
  <si>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</si>
  <si>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</si>
  <si>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</si>
  <si>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</si>
  <si>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</si>
  <si>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</si>
  <si>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</si>
  <si>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</si>
  <si>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</si>
  <si>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</si>
  <si>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</si>
  <si>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</si>
  <si>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</si>
  <si>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</si>
  <si>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</si>
  <si>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</si>
  <si>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</si>
  <si>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</si>
  <si>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</si>
  <si>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</si>
  <si>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</si>
  <si>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</si>
  <si>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</si>
  <si>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</si>
  <si>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</si>
  <si>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</si>
  <si>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</si>
  <si>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</si>
  <si>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</si>
  <si>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</si>
  <si>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</si>
  <si>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</si>
  <si>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</si>
  <si>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</si>
  <si>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</si>
  <si>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</si>
  <si>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</si>
  <si>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</si>
  <si>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</si>
  <si>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</si>
  <si>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</si>
  <si>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</si>
  <si>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</si>
  <si>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</si>
  <si>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</si>
  <si>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</si>
  <si>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</si>
  <si>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</si>
  <si>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</si>
  <si>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</si>
  <si>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</si>
  <si>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</si>
  <si>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</si>
  <si>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</si>
  <si>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</si>
  <si>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</si>
  <si>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</si>
  <si>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</si>
  <si>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</si>
  <si>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</si>
  <si>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</si>
  <si>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</si>
  <si>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</si>
  <si>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</si>
  <si>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</si>
  <si>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</si>
  <si>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</si>
  <si>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</si>
  <si>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</si>
  <si>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</si>
  <si>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</si>
  <si>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</si>
  <si>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</si>
  <si>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</si>
  <si>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</si>
  <si>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</si>
  <si>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</si>
  <si>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</si>
  <si>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</si>
  <si>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</si>
  <si>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</si>
  <si>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</si>
  <si>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</si>
  <si>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</si>
  <si>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</si>
  <si>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</si>
  <si>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</si>
  <si>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</si>
  <si>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</si>
  <si>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</si>
  <si>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</si>
  <si>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</si>
  <si>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</si>
  <si>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</si>
  <si>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</si>
  <si>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</si>
  <si>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</si>
  <si>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</si>
  <si>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</si>
  <si>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</si>
  <si>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</si>
  <si>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</si>
  <si>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</si>
  <si>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</si>
  <si>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</si>
  <si>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</si>
  <si>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</si>
  <si>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</si>
  <si>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</si>
  <si>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</si>
  <si>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</si>
  <si>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</si>
  <si>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</si>
  <si>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</si>
  <si>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</si>
  <si>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</si>
  <si>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</si>
  <si>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</si>
  <si>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</si>
  <si>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</si>
  <si>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</si>
  <si>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</si>
  <si>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</si>
  <si>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</si>
  <si>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</si>
  <si>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</si>
  <si>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</si>
  <si>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</si>
  <si>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</si>
  <si>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</si>
  <si>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</si>
  <si>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</si>
  <si>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</si>
  <si>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</si>
  <si>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</si>
  <si>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</si>
  <si>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</si>
  <si>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</si>
  <si>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</si>
  <si>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</si>
  <si>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</si>
  <si>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</si>
  <si>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</si>
  <si>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</si>
  <si>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</si>
  <si>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</si>
  <si>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</si>
  <si>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</si>
  <si>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</si>
  <si>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</si>
  <si>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</si>
  <si>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</si>
  <si>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</si>
  <si>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</si>
  <si>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</si>
  <si>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</si>
  <si>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</si>
  <si>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</si>
  <si>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</si>
  <si>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</si>
  <si>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</si>
  <si>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</si>
  <si>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</si>
  <si>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</si>
  <si>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</si>
  <si>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</si>
  <si>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</si>
  <si>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</si>
  <si>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</si>
  <si>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</si>
  <si>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</si>
  <si>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</si>
  <si>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</si>
  <si>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</si>
  <si>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</si>
  <si>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</si>
  <si>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</si>
  <si>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</si>
  <si>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</si>
  <si>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</si>
  <si>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</si>
  <si>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</si>
  <si>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</si>
  <si>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</si>
  <si>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</si>
  <si>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</si>
  <si>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</si>
  <si>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</si>
  <si>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</si>
  <si>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</si>
  <si>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</si>
  <si>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</si>
  <si>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</si>
  <si>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</si>
  <si>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</si>
  <si>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</si>
  <si>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</si>
  <si>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</si>
  <si>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</si>
  <si>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</si>
  <si>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</si>
  <si>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</si>
  <si>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</si>
  <si>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</si>
  <si>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</si>
  <si>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</si>
  <si>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</si>
  <si>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</si>
  <si>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</si>
  <si>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</si>
  <si>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</si>
  <si>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</si>
  <si>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</si>
  <si>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</si>
  <si>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</si>
  <si>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</si>
  <si>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</si>
  <si>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</si>
  <si>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</si>
  <si>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</si>
  <si>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</si>
  <si>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</si>
  <si>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</si>
  <si>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</si>
  <si>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</si>
  <si>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</si>
  <si>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</si>
  <si>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</si>
  <si>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</si>
  <si>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</si>
  <si>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</si>
  <si>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</si>
  <si>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</si>
  <si>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</si>
  <si>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</si>
  <si>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</si>
  <si>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</si>
  <si>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</si>
  <si>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</si>
  <si>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</si>
  <si>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</si>
  <si>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</si>
  <si>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</si>
  <si>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</si>
  <si>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</si>
  <si>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</si>
  <si>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</si>
  <si>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</si>
  <si>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</si>
  <si>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</si>
  <si>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</si>
  <si>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</si>
  <si>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</si>
  <si>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</si>
  <si>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</si>
  <si>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</si>
  <si>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</si>
  <si>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</si>
  <si>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</si>
  <si>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</si>
  <si>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</si>
  <si>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</si>
  <si>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</si>
  <si>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</si>
  <si>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</si>
  <si>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</si>
  <si>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</si>
  <si>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</si>
  <si>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</si>
  <si>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</si>
  <si>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</si>
  <si>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</si>
  <si>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</si>
  <si>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</si>
  <si>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</si>
  <si>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</si>
  <si>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</si>
  <si>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</si>
  <si>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</si>
  <si>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</si>
  <si>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</si>
  <si>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</si>
  <si>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</si>
  <si>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</si>
  <si>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</si>
  <si>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</si>
  <si>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</si>
  <si>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</si>
  <si>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</si>
  <si>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</si>
  <si>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</si>
  <si>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</si>
  <si>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</si>
  <si>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</si>
  <si>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</si>
  <si>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</si>
  <si>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</si>
  <si>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</si>
  <si>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</si>
  <si>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</si>
  <si>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</si>
  <si>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</si>
  <si>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</si>
  <si>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</si>
  <si>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</si>
  <si>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</si>
  <si>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</si>
  <si>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</si>
  <si>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</si>
  <si>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</si>
  <si>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</si>
  <si>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</si>
  <si>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</si>
  <si>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</si>
  <si>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</si>
  <si>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</si>
  <si>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</si>
  <si>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</si>
  <si>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</si>
  <si>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</si>
  <si>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</si>
  <si>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</si>
  <si>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</si>
  <si>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</si>
  <si>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</si>
  <si>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</si>
  <si>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</si>
  <si>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</si>
  <si>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</si>
  <si>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</si>
  <si>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</si>
  <si>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</si>
  <si>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</si>
  <si>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</si>
  <si>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</si>
  <si>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</si>
  <si>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</si>
  <si>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</si>
  <si>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</si>
  <si>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</si>
  <si>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</si>
  <si>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</si>
  <si>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</si>
  <si>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</si>
  <si>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</si>
  <si>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</si>
  <si>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</si>
  <si>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</si>
  <si>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</si>
  <si>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</si>
  <si>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</si>
  <si>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</si>
  <si>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</si>
  <si>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</si>
  <si>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</si>
  <si>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</si>
  <si>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</si>
  <si>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</si>
  <si>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</si>
  <si>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</si>
  <si>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</si>
  <si>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</si>
  <si>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</si>
  <si>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</si>
  <si>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</si>
  <si>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</si>
  <si>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</si>
  <si>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</si>
  <si>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</si>
  <si>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</si>
  <si>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</si>
  <si>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</si>
  <si>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</si>
  <si>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</si>
  <si>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</si>
  <si>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</si>
  <si>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</si>
  <si>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</si>
  <si>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</si>
  <si>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</si>
  <si>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</si>
  <si>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</si>
  <si>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</si>
  <si>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</si>
  <si>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</si>
  <si>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</si>
  <si>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</si>
  <si>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</si>
  <si>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</si>
  <si>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</si>
  <si>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</si>
  <si>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</si>
  <si>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</si>
  <si>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</si>
  <si>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</si>
  <si>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</si>
  <si>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</si>
  <si>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</si>
  <si>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</si>
  <si>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</si>
  <si>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</si>
  <si>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</si>
  <si>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</si>
  <si>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</si>
  <si>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</si>
  <si>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</si>
  <si>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</si>
  <si>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</si>
  <si>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</si>
  <si>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</si>
  <si>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</si>
  <si>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</si>
  <si>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</si>
  <si>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</si>
  <si>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</si>
  <si>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</si>
  <si>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</si>
  <si>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</si>
  <si>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</si>
  <si>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</si>
  <si>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</si>
  <si>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</si>
  <si>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</si>
  <si>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</si>
  <si>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</si>
  <si>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</si>
  <si>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</si>
  <si>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</si>
  <si>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</si>
  <si>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</si>
  <si>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</si>
  <si>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</si>
  <si>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</si>
  <si>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</si>
  <si>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</si>
  <si>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</si>
  <si>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</si>
  <si>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</si>
  <si>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</si>
  <si>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</si>
  <si>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</si>
  <si>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</si>
  <si>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</si>
  <si>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</si>
  <si>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</si>
  <si>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</si>
  <si>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</si>
  <si>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</si>
  <si>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</si>
  <si>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</si>
  <si>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</si>
  <si>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</si>
  <si>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</si>
  <si>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</si>
  <si>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</si>
  <si>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</si>
  <si>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</si>
  <si>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</si>
  <si>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</si>
  <si>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</si>
  <si>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</si>
  <si>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</si>
  <si>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</si>
  <si>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</si>
  <si>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</si>
  <si>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</si>
  <si>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</si>
  <si>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</si>
  <si>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</si>
  <si>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</si>
  <si>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</si>
  <si>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</si>
  <si>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</si>
  <si>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</si>
  <si>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</si>
  <si>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</si>
  <si>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</si>
  <si>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</si>
  <si>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</si>
  <si>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</si>
  <si>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</si>
  <si>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</si>
  <si>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</si>
  <si>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</si>
  <si>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</si>
  <si>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</si>
  <si>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</si>
  <si>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</si>
  <si>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</si>
  <si>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</si>
  <si>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</si>
  <si>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</si>
  <si>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</si>
  <si>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</si>
  <si>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</si>
  <si>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</si>
  <si>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</si>
  <si>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</si>
  <si>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</si>
  <si>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</si>
  <si>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</si>
  <si>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</si>
  <si>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</si>
  <si>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</si>
  <si>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</si>
  <si>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</si>
  <si>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</si>
  <si>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</si>
  <si>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</si>
  <si>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</si>
  <si>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</si>
  <si>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</si>
  <si>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</si>
  <si>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</si>
  <si>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</si>
  <si>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</si>
  <si>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</si>
  <si>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</si>
  <si>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</si>
  <si>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</si>
  <si>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</si>
  <si>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</si>
  <si>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</si>
  <si>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</si>
  <si>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</si>
  <si>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</si>
  <si>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</si>
  <si>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</si>
  <si>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</si>
  <si>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</si>
  <si>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</si>
  <si>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</si>
  <si>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</si>
  <si>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</si>
  <si>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</si>
  <si>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</si>
  <si>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</si>
  <si>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</si>
  <si>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</si>
  <si>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</si>
  <si>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</si>
  <si>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</si>
  <si>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</si>
  <si>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</si>
  <si>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</si>
  <si>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</si>
  <si>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</si>
  <si>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</si>
  <si>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</si>
  <si>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</si>
  <si>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</si>
  <si>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</si>
  <si>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</si>
  <si>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</si>
  <si>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</si>
  <si>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</si>
  <si>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</si>
  <si>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</si>
  <si>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</si>
  <si>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</si>
  <si>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</si>
  <si>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</si>
  <si>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</si>
  <si>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</si>
  <si>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</si>
  <si>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</si>
  <si>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</si>
  <si>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</si>
  <si>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</si>
  <si>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</si>
  <si>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</si>
  <si>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</si>
  <si>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</si>
  <si>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</si>
  <si>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</si>
  <si>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</si>
  <si>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</si>
  <si>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</si>
  <si>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</si>
  <si>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</si>
  <si>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</si>
  <si>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</si>
  <si>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</si>
  <si>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</si>
  <si>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</si>
  <si>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</si>
  <si>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</si>
  <si>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</si>
  <si>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</si>
  <si>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</si>
  <si>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</si>
  <si>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</si>
  <si>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</si>
  <si>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</si>
  <si>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</si>
  <si>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</si>
  <si>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</si>
  <si>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</si>
  <si>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</si>
  <si>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</si>
  <si>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</si>
  <si>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</si>
  <si>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</si>
  <si>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</si>
  <si>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</si>
  <si>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</si>
  <si>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</si>
  <si>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</si>
  <si>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</si>
  <si>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</si>
  <si>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</si>
  <si>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</si>
  <si>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</si>
  <si>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</si>
  <si>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</si>
  <si>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</si>
  <si>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</si>
  <si>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</si>
  <si>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</si>
  <si>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</si>
  <si>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</si>
  <si>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</si>
  <si>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</si>
  <si>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</si>
  <si>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</si>
  <si>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</si>
  <si>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</si>
  <si>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</si>
  <si>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</si>
  <si>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</si>
  <si>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</si>
  <si>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</si>
  <si>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</si>
  <si>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</si>
  <si>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</si>
  <si>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</si>
  <si>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</si>
  <si>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</si>
  <si>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</si>
  <si>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</si>
  <si>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</si>
  <si>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</si>
  <si>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</si>
  <si>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</si>
  <si>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</si>
  <si>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</si>
  <si>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</si>
  <si>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</si>
  <si>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</si>
  <si>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</si>
  <si>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</si>
  <si>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</si>
  <si>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</si>
  <si>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</si>
  <si>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</si>
  <si>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</si>
  <si>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</si>
  <si>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</si>
  <si>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</si>
  <si>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</si>
  <si>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</si>
  <si>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</si>
  <si>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</si>
  <si>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</si>
  <si>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</si>
  <si>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</si>
  <si>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</si>
  <si>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</si>
  <si>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</si>
  <si>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</si>
  <si>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</si>
  <si>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</si>
  <si>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</si>
  <si>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</si>
  <si>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</si>
  <si>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</si>
  <si>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</si>
  <si>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</si>
  <si>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</si>
  <si>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</si>
  <si>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</si>
  <si>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</si>
  <si>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</si>
  <si>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</si>
  <si>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</si>
  <si>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</si>
  <si>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</si>
  <si>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</si>
  <si>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</si>
  <si>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</si>
  <si>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</si>
  <si>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</si>
  <si>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</si>
  <si>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</si>
  <si>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</si>
  <si>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</si>
  <si>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</si>
  <si>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</si>
  <si>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</si>
  <si>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</si>
  <si>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</si>
  <si>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</si>
  <si>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</si>
  <si>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</si>
  <si>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</si>
  <si>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</si>
  <si>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</si>
  <si>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</si>
  <si>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</si>
  <si>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</si>
  <si>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</si>
  <si>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</si>
  <si>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</si>
  <si>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</si>
  <si>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</si>
  <si>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</si>
  <si>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</si>
  <si>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</si>
  <si>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</si>
  <si>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</si>
  <si>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</si>
  <si>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</si>
  <si>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</si>
  <si>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</si>
  <si>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</si>
  <si>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</si>
  <si>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</si>
  <si>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</si>
  <si>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</si>
  <si>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</si>
  <si>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</si>
  <si>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</si>
  <si>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</si>
  <si>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</si>
  <si>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</si>
  <si>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</si>
  <si>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</si>
  <si>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</si>
  <si>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</si>
  <si>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</si>
  <si>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</si>
  <si>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</si>
  <si>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</si>
  <si>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</si>
  <si>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</si>
  <si>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</si>
  <si>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</si>
  <si>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</si>
  <si>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</si>
  <si>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</si>
  <si>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</si>
  <si>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</si>
  <si>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</si>
  <si>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</si>
  <si>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</si>
  <si>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</si>
  <si>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</si>
  <si>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</si>
  <si>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</si>
  <si>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</si>
  <si>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</si>
  <si>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</si>
  <si>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</si>
  <si>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</si>
  <si>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</si>
  <si>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</si>
  <si>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</si>
  <si>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</si>
  <si>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</si>
  <si>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</si>
  <si>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</si>
  <si>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</si>
  <si>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</si>
  <si>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</si>
  <si>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</si>
  <si>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</si>
  <si>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</si>
  <si>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</si>
  <si>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</si>
  <si>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</si>
  <si>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</si>
  <si>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</si>
  <si>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</si>
  <si>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</si>
  <si>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</si>
  <si>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</si>
  <si>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</si>
  <si>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</si>
  <si>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</si>
  <si>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</si>
  <si>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</si>
  <si>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</si>
  <si>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</si>
  <si>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</si>
  <si>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</si>
  <si>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</si>
  <si>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</si>
  <si>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</si>
  <si>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</si>
  <si>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</si>
  <si>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</si>
  <si>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</si>
  <si>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</si>
  <si>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</si>
  <si>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</si>
  <si>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</si>
  <si>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</si>
  <si>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</si>
  <si>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</si>
  <si>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</si>
  <si>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</si>
  <si>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</si>
  <si>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</si>
  <si>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</si>
  <si>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</si>
  <si>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</si>
  <si>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</si>
  <si>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</si>
  <si>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</si>
  <si>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</si>
  <si>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</si>
  <si>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</si>
  <si>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</si>
  <si>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</si>
  <si>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</si>
  <si>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</si>
  <si>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</si>
  <si>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</si>
  <si>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</si>
  <si>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</si>
  <si>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</si>
  <si>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</si>
  <si>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</si>
  <si>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</si>
  <si>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</si>
  <si>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</si>
  <si>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</si>
  <si>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</si>
  <si>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</si>
  <si>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</si>
  <si>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</si>
  <si>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</si>
  <si>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</si>
  <si>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</si>
  <si>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</si>
  <si>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</si>
  <si>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</si>
  <si>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</si>
  <si>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</si>
  <si>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</si>
  <si>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</si>
  <si>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</si>
  <si>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</si>
  <si>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</si>
  <si>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</si>
  <si>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</si>
  <si>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</si>
  <si>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</si>
  <si>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</si>
  <si>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</si>
  <si>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</si>
  <si>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</si>
  <si>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</si>
  <si>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</si>
  <si>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</si>
  <si>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</si>
  <si>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</si>
  <si>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</si>
  <si>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</si>
  <si>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</si>
  <si>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</si>
  <si>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</si>
  <si>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</si>
  <si>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</si>
  <si>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</si>
  <si>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</si>
  <si>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</si>
  <si>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</si>
  <si>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</si>
  <si>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</si>
  <si>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</si>
  <si>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</si>
  <si>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</si>
  <si>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</si>
  <si>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</si>
  <si>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</si>
  <si>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</si>
  <si>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</si>
  <si>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</si>
  <si>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</si>
  <si>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</si>
  <si>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</si>
  <si>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</si>
  <si>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</si>
  <si>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</si>
  <si>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</si>
  <si>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</si>
  <si>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</si>
  <si>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</si>
  <si>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</si>
  <si>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</si>
  <si>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</si>
  <si>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</si>
  <si>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</si>
  <si>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</si>
  <si>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</si>
  <si>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</si>
  <si>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</si>
  <si>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</si>
  <si>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</si>
  <si>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</si>
  <si>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</si>
  <si>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</si>
  <si>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</si>
  <si>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</si>
  <si>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</si>
  <si>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</si>
  <si>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</si>
  <si>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</si>
  <si>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</si>
  <si>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</si>
  <si>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</si>
  <si>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</si>
  <si>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</si>
  <si>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</si>
  <si>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</si>
  <si>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</si>
  <si>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</si>
  <si>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</si>
  <si>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</si>
  <si>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</si>
  <si>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</si>
  <si>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</si>
  <si>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</si>
  <si>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</si>
  <si>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</si>
  <si>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</si>
  <si>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</si>
  <si>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</si>
  <si>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</si>
  <si>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</si>
  <si>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</si>
  <si>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</si>
  <si>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</si>
  <si>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</si>
  <si>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</si>
  <si>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</si>
  <si>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</si>
  <si>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</si>
  <si>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</si>
  <si>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</si>
  <si>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</si>
  <si>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</si>
  <si>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</si>
  <si>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</si>
  <si>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</si>
  <si>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</si>
  <si>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</si>
  <si>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</si>
  <si>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</si>
  <si>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</si>
  <si>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</si>
  <si>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</si>
  <si>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</si>
  <si>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</si>
  <si>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</si>
  <si>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</si>
  <si>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</si>
  <si>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</si>
  <si>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</si>
  <si>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</si>
  <si>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</si>
  <si>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</si>
  <si>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</si>
  <si>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</si>
  <si>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</si>
  <si>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</si>
  <si>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</si>
  <si>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</si>
  <si>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</si>
  <si>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</si>
  <si>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</si>
  <si>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</si>
  <si>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</si>
  <si>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</si>
  <si>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</si>
  <si>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</si>
  <si>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</si>
  <si>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</si>
  <si>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</si>
  <si>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</si>
  <si>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</si>
  <si>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</si>
  <si>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</si>
  <si>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</si>
  <si>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</si>
  <si>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</si>
  <si>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</si>
  <si>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</si>
  <si>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</si>
  <si>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</si>
  <si>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</si>
  <si>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</si>
  <si>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</si>
  <si>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</si>
  <si>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</si>
  <si>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</si>
  <si>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</si>
  <si>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</si>
  <si>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</si>
  <si>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</si>
  <si>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</si>
  <si>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</si>
  <si>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</si>
  <si>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</si>
  <si>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</si>
  <si>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</si>
  <si>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</si>
  <si>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</si>
  <si>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</si>
  <si>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</si>
  <si>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</si>
  <si>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</si>
  <si>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</si>
  <si>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</si>
  <si>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</si>
  <si>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</si>
  <si>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</si>
  <si>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</si>
  <si>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</si>
  <si>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</si>
  <si>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</si>
  <si>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</si>
  <si>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</si>
  <si>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</si>
  <si>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</si>
  <si>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</si>
  <si>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</si>
  <si>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</si>
  <si>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</si>
  <si>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</si>
  <si>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</si>
  <si>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</si>
  <si>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</si>
  <si>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</si>
  <si>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</si>
  <si>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</si>
  <si>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</si>
  <si>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</si>
  <si>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</si>
  <si>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</si>
  <si>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</si>
  <si>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</si>
  <si>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</si>
  <si>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</si>
  <si>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</si>
  <si>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</si>
  <si>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</si>
  <si>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</si>
  <si>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</si>
  <si>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</si>
  <si>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</si>
  <si>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</si>
  <si>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</si>
  <si>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</si>
  <si>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</si>
  <si>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</si>
  <si>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</si>
  <si>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</si>
  <si>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</si>
  <si>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</si>
  <si>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</si>
  <si>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</si>
  <si>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</si>
  <si>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</si>
  <si>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</si>
  <si>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</si>
  <si>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</si>
  <si>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</si>
  <si>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</si>
  <si>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</si>
  <si>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</si>
  <si>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</si>
  <si>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</si>
  <si>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</si>
  <si>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</si>
  <si>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</si>
  <si>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</si>
  <si>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</si>
  <si>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</si>
  <si>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</si>
  <si>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</si>
  <si>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</si>
  <si>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</si>
  <si>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</si>
  <si>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</si>
  <si>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</si>
  <si>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</si>
  <si>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</si>
  <si>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</si>
  <si>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</si>
  <si>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</si>
  <si>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</si>
  <si>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</si>
  <si>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</si>
  <si>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</si>
  <si>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</si>
  <si>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</si>
  <si>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</si>
  <si>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</si>
  <si>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</si>
  <si>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</si>
  <si>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</si>
  <si>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</si>
  <si>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</si>
  <si>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</si>
  <si>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</si>
  <si>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</si>
  <si>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</si>
  <si>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</si>
  <si>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</si>
  <si>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</si>
  <si>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</si>
  <si>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</si>
  <si>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</si>
  <si>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</si>
  <si>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</si>
  <si>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</si>
  <si>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</si>
  <si>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</si>
  <si>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</si>
  <si>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</si>
  <si>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</si>
  <si>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</si>
  <si>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</si>
  <si>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</si>
  <si>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</si>
  <si>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</si>
  <si>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</si>
  <si>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</si>
  <si>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</si>
  <si>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</si>
  <si>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</si>
  <si>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</si>
  <si>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</si>
  <si>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</si>
  <si>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</si>
  <si>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</si>
  <si>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</si>
  <si>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</si>
  <si>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</si>
  <si>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</si>
  <si>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</si>
  <si>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</si>
  <si>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</si>
  <si>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</si>
  <si>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</si>
  <si>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</si>
  <si>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</si>
  <si>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</si>
  <si>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</si>
  <si>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</si>
  <si>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</si>
  <si>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</si>
  <si>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</si>
  <si>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</si>
  <si>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</si>
  <si>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</si>
  <si>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</si>
  <si>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</si>
  <si>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</si>
  <si>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</si>
  <si>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</si>
  <si>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</si>
  <si>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</si>
  <si>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</si>
  <si>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</si>
  <si>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</si>
  <si>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</si>
  <si>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</si>
  <si>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</si>
  <si>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</si>
  <si>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</si>
  <si>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</si>
  <si>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</si>
  <si>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</si>
  <si>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</si>
  <si>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</si>
  <si>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</si>
  <si>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</si>
  <si>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</si>
  <si>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</si>
  <si>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</si>
  <si>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</si>
  <si>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</si>
  <si>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</si>
  <si>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</si>
  <si>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</si>
  <si>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</si>
  <si>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</si>
  <si>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</si>
  <si>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</si>
  <si>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</si>
  <si>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</si>
  <si>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</si>
  <si>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</si>
  <si>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</si>
  <si>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</si>
  <si>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</si>
  <si>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</si>
  <si>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</si>
  <si>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</si>
  <si>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</si>
  <si>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</si>
  <si>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</si>
  <si>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</si>
  <si>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</si>
  <si>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</si>
  <si>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</si>
  <si>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</si>
  <si>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</si>
  <si>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</si>
  <si>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</si>
  <si>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</si>
  <si>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</si>
  <si>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</si>
  <si>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</si>
  <si>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</si>
  <si>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</si>
  <si>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</si>
  <si>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</si>
  <si>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</si>
  <si>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</si>
  <si>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</si>
  <si>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</si>
  <si>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</si>
  <si>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</si>
  <si>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</si>
  <si>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</si>
  <si>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</si>
  <si>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</si>
  <si>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</si>
  <si>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</si>
  <si>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</si>
  <si>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</si>
  <si>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</si>
  <si>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</si>
  <si>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</si>
  <si>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</si>
  <si>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</si>
  <si>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</si>
  <si>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</si>
  <si>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</si>
  <si>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</si>
  <si>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</si>
  <si>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</si>
  <si>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</si>
  <si>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</si>
  <si>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</si>
  <si>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</si>
  <si>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</si>
  <si>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</si>
  <si>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</si>
  <si>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</si>
  <si>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</si>
  <si>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</si>
  <si>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</si>
  <si>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</si>
  <si>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</si>
  <si>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</si>
  <si>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</si>
  <si>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</si>
  <si>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</si>
  <si>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</si>
  <si>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</si>
  <si>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</si>
  <si>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</si>
  <si>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</si>
  <si>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</si>
  <si>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</si>
  <si>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</si>
  <si>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</si>
  <si>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</si>
  <si>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</si>
  <si>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</si>
  <si>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</si>
  <si>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</si>
  <si>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</si>
  <si>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</si>
  <si>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</si>
  <si>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</si>
  <si>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</si>
  <si>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</si>
  <si>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</si>
  <si>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</si>
  <si>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</si>
  <si>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</si>
  <si>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</si>
  <si>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</si>
  <si>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</si>
  <si>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</si>
  <si>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</si>
  <si>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</si>
  <si>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</si>
  <si>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</si>
  <si>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</si>
  <si>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</si>
  <si>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</si>
  <si>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</si>
  <si>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</si>
  <si>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</si>
  <si>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</si>
  <si>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</si>
  <si>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</si>
  <si>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</si>
  <si>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</si>
  <si>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</si>
  <si>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</si>
  <si>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</si>
  <si>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</si>
  <si>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</si>
  <si>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</si>
  <si>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</si>
  <si>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</si>
  <si>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</si>
  <si>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</si>
  <si>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</si>
  <si>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</si>
  <si>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</si>
  <si>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</si>
  <si>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</si>
  <si>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</si>
  <si>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</si>
  <si>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</si>
  <si>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</si>
  <si>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</si>
  <si>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</si>
  <si>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</si>
  <si>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</si>
  <si>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</si>
  <si>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</si>
  <si>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</si>
  <si>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</si>
  <si>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</si>
  <si>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</si>
  <si>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</si>
  <si>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</si>
  <si>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</si>
  <si>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</si>
  <si>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</si>
  <si>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</si>
  <si>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</si>
  <si>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</si>
  <si>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</si>
  <si>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</si>
  <si>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</si>
  <si>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</si>
  <si>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</si>
  <si>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</si>
  <si>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</si>
  <si>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</si>
  <si>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</si>
  <si>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</si>
  <si>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</si>
  <si>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</si>
  <si>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</si>
  <si>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</si>
  <si>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</si>
  <si>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</si>
  <si>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</si>
  <si>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</si>
  <si>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</si>
  <si>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</si>
  <si>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</si>
  <si>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</si>
  <si>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</si>
  <si>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</si>
  <si>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</si>
  <si>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</si>
  <si>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</si>
  <si>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</si>
  <si>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</si>
  <si>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</si>
  <si>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</si>
  <si>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</si>
  <si>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</si>
  <si>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</si>
  <si>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</si>
  <si>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</si>
  <si>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</si>
  <si>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</si>
  <si>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</si>
  <si>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</si>
  <si>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</si>
  <si>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</si>
  <si>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</si>
  <si>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</si>
  <si>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</si>
  <si>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</si>
  <si>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</si>
  <si>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</si>
  <si>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</si>
  <si>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</si>
  <si>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</si>
  <si>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</si>
  <si>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</si>
  <si>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</si>
  <si>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</si>
  <si>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</si>
  <si>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</si>
  <si>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</si>
  <si>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</si>
  <si>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</si>
  <si>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</si>
  <si>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</si>
  <si>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</si>
  <si>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</si>
  <si>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</si>
  <si>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</si>
  <si>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</si>
  <si>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</si>
  <si>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</si>
  <si>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</si>
  <si>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</si>
  <si>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</si>
  <si>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</si>
  <si>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</si>
  <si>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</si>
  <si>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</si>
  <si>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</si>
  <si>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</si>
  <si>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</si>
  <si>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</si>
  <si>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</si>
  <si>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</si>
  <si>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</si>
  <si>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</si>
  <si>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</si>
  <si>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</si>
  <si>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</si>
  <si>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</si>
  <si>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</si>
  <si>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</si>
  <si>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</si>
  <si>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</si>
  <si>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</si>
  <si>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</si>
  <si>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</si>
  <si>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</si>
  <si>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</si>
  <si>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</si>
  <si>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</si>
  <si>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</si>
  <si>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</si>
  <si>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</si>
  <si>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</si>
  <si>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</si>
  <si>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</si>
  <si>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</si>
  <si>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</si>
  <si>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</si>
  <si>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</si>
  <si>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</si>
  <si>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</si>
  <si>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</si>
  <si>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</si>
  <si>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</si>
  <si>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</si>
  <si>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</si>
  <si>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</si>
  <si>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</si>
  <si>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</si>
  <si>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</si>
  <si>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</si>
  <si>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</si>
  <si>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</si>
  <si>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</si>
  <si>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</si>
  <si>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</si>
  <si>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</si>
  <si>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</si>
  <si>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</si>
  <si>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</si>
  <si>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</si>
  <si>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</si>
  <si>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</si>
  <si>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</si>
  <si>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</si>
  <si>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</si>
  <si>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</si>
  <si>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</si>
  <si>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</si>
  <si>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</si>
  <si>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</si>
  <si>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</si>
  <si>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</si>
  <si>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</si>
  <si>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</si>
  <si>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</si>
  <si>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</si>
  <si>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</si>
  <si>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</si>
  <si>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</si>
  <si>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</si>
  <si>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</si>
  <si>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</si>
  <si>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</si>
  <si>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</si>
  <si>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</si>
  <si>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</si>
  <si>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</si>
  <si>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</si>
  <si>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</si>
  <si>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</si>
  <si>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</si>
  <si>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</si>
  <si>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</si>
  <si>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</si>
  <si>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</si>
  <si>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</si>
  <si>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</si>
  <si>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</si>
  <si>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</si>
  <si>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</si>
  <si>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</si>
  <si>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</si>
  <si>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</si>
  <si>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</si>
  <si>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</si>
  <si>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</si>
  <si>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</si>
  <si>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</si>
  <si>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</si>
  <si>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</si>
  <si>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</si>
  <si>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</si>
  <si>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</si>
  <si>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</si>
  <si>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</si>
  <si>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</si>
  <si>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</si>
  <si>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</si>
  <si>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</si>
  <si>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</si>
  <si>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</si>
  <si>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</si>
  <si>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</si>
  <si>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</si>
  <si>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</si>
  <si>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</si>
  <si>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</si>
  <si>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</si>
  <si>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</si>
  <si>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</si>
  <si>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</si>
  <si>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</si>
  <si>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</si>
  <si>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</si>
  <si>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</si>
  <si>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</si>
  <si>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</si>
  <si>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</si>
  <si>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</si>
  <si>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</si>
  <si>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</si>
  <si>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</si>
  <si>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</si>
  <si>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</si>
  <si>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</si>
  <si>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</si>
  <si>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</si>
  <si>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</si>
  <si>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</si>
  <si>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</si>
  <si>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</si>
  <si>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</si>
  <si>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</si>
  <si>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</si>
  <si>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</si>
  <si>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</si>
  <si>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</si>
  <si>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</si>
  <si>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</si>
  <si>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</si>
  <si>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</si>
  <si>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</si>
  <si>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</si>
  <si>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</si>
  <si>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</si>
  <si>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</si>
  <si>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</si>
  <si>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</si>
  <si>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</si>
  <si>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</si>
  <si>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</si>
  <si>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</si>
  <si>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</si>
  <si>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</si>
  <si>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</si>
  <si>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</si>
  <si>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</si>
  <si>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</si>
  <si>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</si>
  <si>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</si>
  <si>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</si>
  <si>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</si>
  <si>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</si>
  <si>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</si>
  <si>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</si>
  <si>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</si>
  <si>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</si>
  <si>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</si>
  <si>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</si>
  <si>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</si>
  <si>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</si>
  <si>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</si>
  <si>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</si>
  <si>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</si>
  <si>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</si>
  <si>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</si>
  <si>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</si>
  <si>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</si>
  <si>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</si>
  <si>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</si>
  <si>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</si>
  <si>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</si>
  <si>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</si>
  <si>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</si>
  <si>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</si>
  <si>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</si>
  <si>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</si>
  <si>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</si>
  <si>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</si>
  <si>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</si>
  <si>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</si>
  <si>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</si>
  <si>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</si>
  <si>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</si>
  <si>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</si>
  <si>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</si>
  <si>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</si>
  <si>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</si>
  <si>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</si>
  <si>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</si>
  <si>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</si>
  <si>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</si>
  <si>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</si>
  <si>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</si>
  <si>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</si>
  <si>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</si>
  <si>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</si>
  <si>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</si>
  <si>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</si>
  <si>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</si>
  <si>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</si>
  <si>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</si>
  <si>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</si>
  <si>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</si>
  <si>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</si>
  <si>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</si>
  <si>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</si>
  <si>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</si>
  <si>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</si>
  <si>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</si>
  <si>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</si>
  <si>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</si>
  <si>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</si>
  <si>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</si>
  <si>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</si>
  <si>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</si>
  <si>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</si>
  <si>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</si>
  <si>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</si>
  <si>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</si>
  <si>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</si>
  <si>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</si>
  <si>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</si>
  <si>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</si>
  <si>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</si>
  <si>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</si>
  <si>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</si>
  <si>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</si>
  <si>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</si>
  <si>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</si>
  <si>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</si>
  <si>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</si>
  <si>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</si>
  <si>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</si>
  <si>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</si>
  <si>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</si>
  <si>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</si>
  <si>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</si>
  <si>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</si>
  <si>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</si>
  <si>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</si>
  <si>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</si>
  <si>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</si>
  <si>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</si>
  <si>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</si>
  <si>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</si>
  <si>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</si>
  <si>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</si>
  <si>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</si>
  <si>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</si>
  <si>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</si>
  <si>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</si>
  <si>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</si>
  <si>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</si>
  <si>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</si>
  <si>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</si>
  <si>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</si>
  <si>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</si>
  <si>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</si>
  <si>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</si>
  <si>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</si>
  <si>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</si>
  <si>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</si>
  <si>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</si>
  <si>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</si>
  <si>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</si>
  <si>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</si>
  <si>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</si>
  <si>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</si>
  <si>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</si>
  <si>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</si>
  <si>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</si>
  <si>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</si>
  <si>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</si>
  <si>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</si>
  <si>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</si>
  <si>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</si>
  <si>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</si>
  <si>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</si>
  <si>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</si>
  <si>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</si>
  <si>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</si>
  <si>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</si>
  <si>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</si>
  <si>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</si>
  <si>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</si>
  <si>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</si>
  <si>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</si>
  <si>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</si>
  <si>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</si>
  <si>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</si>
  <si>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</si>
  <si>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</si>
  <si>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</si>
  <si>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</si>
  <si>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</si>
  <si>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</si>
  <si>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</si>
  <si>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</si>
  <si>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</si>
  <si>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</si>
  <si>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</si>
  <si>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</si>
  <si>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</si>
  <si>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</si>
  <si>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</si>
  <si>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</si>
  <si>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</si>
  <si>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</si>
  <si>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</si>
  <si>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</si>
  <si>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</si>
  <si>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</si>
  <si>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</si>
  <si>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</si>
  <si>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</si>
  <si>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</si>
  <si>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</si>
  <si>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</si>
  <si>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</si>
  <si>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</si>
  <si>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</si>
  <si>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</si>
  <si>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</si>
  <si>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</si>
  <si>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</si>
  <si>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</si>
  <si>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</si>
  <si>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</si>
  <si>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</si>
  <si>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</si>
  <si>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</si>
  <si>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</si>
  <si>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</si>
  <si>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</si>
  <si>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</si>
  <si>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</si>
  <si>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</si>
  <si>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</si>
  <si>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</si>
  <si>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</si>
  <si>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</si>
  <si>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</si>
  <si>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</si>
  <si>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</si>
  <si>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</si>
  <si>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</si>
  <si>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</si>
  <si>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</si>
  <si>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</si>
  <si>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</si>
  <si>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</si>
  <si>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</si>
  <si>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</si>
  <si>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</si>
  <si>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</si>
  <si>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</si>
  <si>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</si>
  <si>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</si>
  <si>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</si>
  <si>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</si>
  <si>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</si>
  <si>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</si>
  <si>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</si>
  <si>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</si>
  <si>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</si>
  <si>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</si>
  <si>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</si>
  <si>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</si>
  <si>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</si>
  <si>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</si>
  <si>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</si>
  <si>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</si>
  <si>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</si>
  <si>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</si>
  <si>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</si>
  <si>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</si>
  <si>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</si>
  <si>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</si>
  <si>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</si>
  <si>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</si>
  <si>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</si>
  <si>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</si>
  <si>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</si>
  <si>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</si>
  <si>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</si>
  <si>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</si>
  <si>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</si>
  <si>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</si>
  <si>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</si>
  <si>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</si>
  <si>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</si>
  <si>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</si>
  <si>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</si>
  <si>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</si>
  <si>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</si>
  <si>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</si>
  <si>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</si>
  <si>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</si>
  <si>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</si>
  <si>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</si>
  <si>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</si>
  <si>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</si>
  <si>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</si>
  <si>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</si>
  <si>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</si>
  <si>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</si>
  <si>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</si>
  <si>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</si>
  <si>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</si>
  <si>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</si>
  <si>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</si>
  <si>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</si>
  <si>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</si>
  <si>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</si>
  <si>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</si>
  <si>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</si>
  <si>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</si>
  <si>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</si>
  <si>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</si>
  <si>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</si>
  <si>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</si>
  <si>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</si>
  <si>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</si>
  <si>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</si>
  <si>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</si>
  <si>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</si>
  <si>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</si>
  <si>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</si>
  <si>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</si>
  <si>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</si>
  <si>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</si>
  <si>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</si>
  <si>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</si>
  <si>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</si>
  <si>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</si>
  <si>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</si>
  <si>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</si>
  <si>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</si>
  <si>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</si>
  <si>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</si>
  <si>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</si>
  <si>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</si>
  <si>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</si>
  <si>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</si>
  <si>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</si>
  <si>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</si>
  <si>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</si>
  <si>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</si>
  <si>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</si>
  <si>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</si>
  <si>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</si>
  <si>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</si>
  <si>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</si>
  <si>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</si>
  <si>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</si>
  <si>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</si>
  <si>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</si>
  <si>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</si>
  <si>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</si>
  <si>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</si>
  <si>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</si>
  <si>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</si>
  <si>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</si>
  <si>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</si>
  <si>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</si>
  <si>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</si>
  <si>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</si>
  <si>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</si>
  <si>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</si>
  <si>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</si>
  <si>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</si>
  <si>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</si>
  <si>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</si>
  <si>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</si>
  <si>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</si>
  <si>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</si>
  <si>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</si>
  <si>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</si>
  <si>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</si>
  <si>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</si>
  <si>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</si>
  <si>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</si>
  <si>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</si>
  <si>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</si>
  <si>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</si>
  <si>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</si>
  <si>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</si>
  <si>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</si>
  <si>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</si>
  <si>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</si>
  <si>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</si>
  <si>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</si>
  <si>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</si>
  <si>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</si>
  <si>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</si>
  <si>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</si>
  <si>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</si>
  <si>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</si>
  <si>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</si>
  <si>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</si>
  <si>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</si>
  <si>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</si>
  <si>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</si>
  <si>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</si>
  <si>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</si>
  <si>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</si>
  <si>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</si>
  <si>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</si>
  <si>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</si>
  <si>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</si>
  <si>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</si>
  <si>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</si>
  <si>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</si>
  <si>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</si>
  <si>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</si>
  <si>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</si>
  <si>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</si>
  <si>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</si>
  <si>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</si>
  <si>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</si>
  <si>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</si>
  <si>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</si>
  <si>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</si>
  <si>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</si>
  <si>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</si>
  <si>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</si>
  <si>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</si>
  <si>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</si>
  <si>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</si>
  <si>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</si>
  <si>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</si>
  <si>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</si>
  <si>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</si>
  <si>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</si>
  <si>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</si>
  <si>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</si>
  <si>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</si>
  <si>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</si>
  <si>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</si>
  <si>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</si>
  <si>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</si>
  <si>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</si>
  <si>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</si>
  <si>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</si>
  <si>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</si>
  <si>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</si>
  <si>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</si>
  <si>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</si>
  <si>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</si>
  <si>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</si>
  <si>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</si>
  <si>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</si>
  <si>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</si>
  <si>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</si>
  <si>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</si>
  <si>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</si>
  <si>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</si>
  <si>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</si>
  <si>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</si>
  <si>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</si>
  <si>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</si>
  <si>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</si>
  <si>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</si>
  <si>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</si>
  <si>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</si>
  <si>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</si>
  <si>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</si>
  <si>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</si>
  <si>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</si>
  <si>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</si>
  <si>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</si>
  <si>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</si>
  <si>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</si>
  <si>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</si>
  <si>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</si>
  <si>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</si>
  <si>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</si>
  <si>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</si>
  <si>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</si>
  <si>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</si>
  <si>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</si>
  <si>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</si>
  <si>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</si>
  <si>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</si>
  <si>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</si>
  <si>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</si>
  <si>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</si>
  <si>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</si>
  <si>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</si>
  <si>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</si>
  <si>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</si>
  <si>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</si>
  <si>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</si>
  <si>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</si>
  <si>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</si>
  <si>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</si>
  <si>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</si>
  <si>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</si>
  <si>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</si>
  <si>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</si>
  <si>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</si>
  <si>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</si>
  <si>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</si>
  <si>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</si>
  <si>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</si>
  <si>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</si>
  <si>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</si>
  <si>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</si>
  <si>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</si>
  <si>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</si>
  <si>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</si>
  <si>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</si>
  <si>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</si>
  <si>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</si>
  <si>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</si>
  <si>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</si>
  <si>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</si>
  <si>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</si>
  <si>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</si>
  <si>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</si>
  <si>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</si>
  <si>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</si>
  <si>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</si>
  <si>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</si>
  <si>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</si>
  <si>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</si>
  <si>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</si>
  <si>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</si>
  <si>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</si>
  <si>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</si>
  <si>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</si>
  <si>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</si>
  <si>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</si>
  <si>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</si>
  <si>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</si>
  <si>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</si>
  <si>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</si>
  <si>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</si>
  <si>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</si>
  <si>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</si>
  <si>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</si>
  <si>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</si>
  <si>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</si>
  <si>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</si>
  <si>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</si>
  <si>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</si>
  <si>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</si>
  <si>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</si>
  <si>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</si>
  <si>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</si>
  <si>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</si>
  <si>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</si>
  <si>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</si>
  <si>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</si>
  <si>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</si>
  <si>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</si>
  <si>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</si>
  <si>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</si>
  <si>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</si>
  <si>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</si>
  <si>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</si>
  <si>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</si>
  <si>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</si>
  <si>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</si>
  <si>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</si>
  <si>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</si>
  <si>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</si>
  <si>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</si>
  <si>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</si>
  <si>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</si>
  <si>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</si>
  <si>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</si>
  <si>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</si>
  <si>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</si>
  <si>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</si>
  <si>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</si>
  <si>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</si>
  <si>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</si>
  <si>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</si>
  <si>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</si>
  <si>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</si>
  <si>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</si>
  <si>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</si>
  <si>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</si>
  <si>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</si>
  <si>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</si>
  <si>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</si>
  <si>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</si>
  <si>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</si>
  <si>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</si>
  <si>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</si>
  <si>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</si>
  <si>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</si>
  <si>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</si>
  <si>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</si>
  <si>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</si>
  <si>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</si>
  <si>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</si>
  <si>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</si>
  <si>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</si>
  <si>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</si>
  <si>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</si>
  <si>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</si>
  <si>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</si>
  <si>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</si>
  <si>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</si>
  <si>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</si>
  <si>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</si>
  <si>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</si>
  <si>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</si>
  <si>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</si>
  <si>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</si>
  <si>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</si>
  <si>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</si>
  <si>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</si>
  <si>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</si>
  <si>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</si>
  <si>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</si>
  <si>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</si>
  <si>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</si>
  <si>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</si>
  <si>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</si>
  <si>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</si>
  <si>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</si>
  <si>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</si>
  <si>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</si>
  <si>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</si>
  <si>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</si>
  <si>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</si>
  <si>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</si>
  <si>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</si>
  <si>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</si>
  <si>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</si>
  <si>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</si>
  <si>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</si>
  <si>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</si>
  <si>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</si>
  <si>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</si>
  <si>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</si>
  <si>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</si>
  <si>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</si>
  <si>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</si>
  <si>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</si>
  <si>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</si>
  <si>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</si>
  <si>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</si>
  <si>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</si>
  <si>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</si>
  <si>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</si>
  <si>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</si>
  <si>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</si>
  <si>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</si>
  <si>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</si>
  <si>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</si>
  <si>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</si>
  <si>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</si>
  <si>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</si>
  <si>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</si>
  <si>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</si>
  <si>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</si>
  <si>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</si>
  <si>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</si>
  <si>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</si>
  <si>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</si>
  <si>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</si>
  <si>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</si>
  <si>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</si>
  <si>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</si>
  <si>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</si>
  <si>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</si>
  <si>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</si>
  <si>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</si>
  <si>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</si>
  <si>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</si>
  <si>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</si>
  <si>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</si>
  <si>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</si>
  <si>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</si>
  <si>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</si>
  <si>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</si>
  <si>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</si>
  <si>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</si>
  <si>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</si>
  <si>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</si>
  <si>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</si>
  <si>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</si>
  <si>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</si>
  <si>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</si>
  <si>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</si>
  <si>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</si>
  <si>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</si>
  <si>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</si>
  <si>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</si>
  <si>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</si>
  <si>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</si>
  <si>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</si>
  <si>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</si>
  <si>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</si>
  <si>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</si>
  <si>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</si>
  <si>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</si>
  <si>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</si>
  <si>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</si>
  <si>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</si>
  <si>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</si>
  <si>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</si>
  <si>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</si>
  <si>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</si>
  <si>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</si>
  <si>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</si>
  <si>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</si>
  <si>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</si>
  <si>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</si>
  <si>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</si>
  <si>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</si>
  <si>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</si>
  <si>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</si>
  <si>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</si>
  <si>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</si>
  <si>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</si>
  <si>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</si>
  <si>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</si>
  <si>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</si>
  <si>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</si>
  <si>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</si>
  <si>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</si>
  <si>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</si>
  <si>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</si>
  <si>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</si>
  <si>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</si>
  <si>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</si>
  <si>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</si>
  <si>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</si>
  <si>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</si>
  <si>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</si>
  <si>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</si>
  <si>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</si>
  <si>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</si>
  <si>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</si>
  <si>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</si>
  <si>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</si>
  <si>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</si>
  <si>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</si>
  <si>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</si>
  <si>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</si>
  <si>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</si>
  <si>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</si>
  <si>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</si>
  <si>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</si>
  <si>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</si>
  <si>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</si>
  <si>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</si>
  <si>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</si>
  <si>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</si>
  <si>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</si>
  <si>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</si>
  <si>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</si>
  <si>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</si>
  <si>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</si>
  <si>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</si>
  <si>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</si>
  <si>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</si>
  <si>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</si>
  <si>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</si>
  <si>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</si>
  <si>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</si>
  <si>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</si>
  <si>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</si>
  <si>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</si>
  <si>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</si>
  <si>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</si>
  <si>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</si>
  <si>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</si>
  <si>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</si>
  <si>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</si>
  <si>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</si>
  <si>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</si>
  <si>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</si>
  <si>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</si>
  <si>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</si>
  <si>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</si>
  <si>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</si>
  <si>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</si>
  <si>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</si>
  <si>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</si>
  <si>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</si>
  <si>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</si>
  <si>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</si>
  <si>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</si>
  <si>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</si>
  <si>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</si>
  <si>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</si>
  <si>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</si>
  <si>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</si>
  <si>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</si>
  <si>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</si>
  <si>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</si>
  <si>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</si>
  <si>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</si>
  <si>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</si>
  <si>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</si>
  <si>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</si>
  <si>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</si>
  <si>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</si>
  <si>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</si>
  <si>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</si>
  <si>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</si>
  <si>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</si>
  <si>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</si>
  <si>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</si>
  <si>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</si>
  <si>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</si>
  <si>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</si>
  <si>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</si>
  <si>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</si>
  <si>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</si>
  <si>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</si>
  <si>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</si>
  <si>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</si>
  <si>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</si>
  <si>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</si>
  <si>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</si>
  <si>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</si>
  <si>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</si>
  <si>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</si>
  <si>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</si>
  <si>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</si>
  <si>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</si>
  <si>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</si>
  <si>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</si>
  <si>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</si>
  <si>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</si>
  <si>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</si>
  <si>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</si>
  <si>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</si>
  <si>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</si>
  <si>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</si>
  <si>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</si>
  <si>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</si>
  <si>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</si>
  <si>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</si>
  <si>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</si>
  <si>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</si>
  <si>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</si>
  <si>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</si>
  <si>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</si>
  <si>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</si>
  <si>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</si>
  <si>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</si>
  <si>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</si>
  <si>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</si>
  <si>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</si>
  <si>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</si>
  <si>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</si>
  <si>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</si>
  <si>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</si>
  <si>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</si>
  <si>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</si>
  <si>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</si>
  <si>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</si>
  <si>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</si>
  <si>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</si>
  <si>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</si>
  <si>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</si>
  <si>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</si>
  <si>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</si>
  <si>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</si>
  <si>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</si>
  <si>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</si>
  <si>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</si>
  <si>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</si>
  <si>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</si>
  <si>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</si>
  <si>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</si>
  <si>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</si>
  <si>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</si>
  <si>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</si>
  <si>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</si>
  <si>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</si>
  <si>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</si>
  <si>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</si>
  <si>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</si>
  <si>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</si>
  <si>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</si>
  <si>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</si>
  <si>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</si>
  <si>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</si>
  <si>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</si>
  <si>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</si>
  <si>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</si>
  <si>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</si>
  <si>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</si>
  <si>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</si>
  <si>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</si>
  <si>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</si>
  <si>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</si>
  <si>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</si>
  <si>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</si>
  <si>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</si>
  <si>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</si>
  <si>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</si>
  <si>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</si>
  <si>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</si>
  <si>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</si>
  <si>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</si>
  <si>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</si>
  <si>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</si>
  <si>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</si>
  <si>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</si>
  <si>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</si>
  <si>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</si>
  <si>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</si>
  <si>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</si>
  <si>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</si>
  <si>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</si>
  <si>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</si>
  <si>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</si>
  <si>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</si>
  <si>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</si>
  <si>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</si>
  <si>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</si>
  <si>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</si>
  <si>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</si>
  <si>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</si>
  <si>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</si>
  <si>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</si>
  <si>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</si>
  <si>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</si>
  <si>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</si>
  <si>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</si>
  <si>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</si>
  <si>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</si>
  <si>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</si>
  <si>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</si>
  <si>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</si>
  <si>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</si>
  <si>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</si>
  <si>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</si>
  <si>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</si>
  <si>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</si>
  <si>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</si>
  <si>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</si>
  <si>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</si>
  <si>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</si>
  <si>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</si>
  <si>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</si>
  <si>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</si>
  <si>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</si>
  <si>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</si>
  <si>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</si>
  <si>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</si>
  <si>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</si>
  <si>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</si>
  <si>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</si>
  <si>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</si>
  <si>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</si>
  <si>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</si>
  <si>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</si>
  <si>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</si>
  <si>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</si>
  <si>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</si>
  <si>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</si>
  <si>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</si>
  <si>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</si>
  <si>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</si>
  <si>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</si>
  <si>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</si>
  <si>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</si>
  <si>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</si>
  <si>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</si>
  <si>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</si>
  <si>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</si>
  <si>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</si>
  <si>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</si>
  <si>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</si>
  <si>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</si>
  <si>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</si>
  <si>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</si>
  <si>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</si>
  <si>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</si>
  <si>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</si>
  <si>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</si>
  <si>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</si>
  <si>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</si>
  <si>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</si>
  <si>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</si>
  <si>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</si>
  <si>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</si>
  <si>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</si>
  <si>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</si>
  <si>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</si>
  <si>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</si>
  <si>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</si>
  <si>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</si>
  <si>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</si>
  <si>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</si>
  <si>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</si>
  <si>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</si>
  <si>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</si>
  <si>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</si>
  <si>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</si>
  <si>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</si>
  <si>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</si>
  <si>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</si>
  <si>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</si>
  <si>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</si>
  <si>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</si>
  <si>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</si>
  <si>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</si>
  <si>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</si>
  <si>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</si>
  <si>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</si>
  <si>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</si>
  <si>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</si>
  <si>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</si>
  <si>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</si>
  <si>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</si>
  <si>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</si>
  <si>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</si>
  <si>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</si>
  <si>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</si>
  <si>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</si>
  <si>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</si>
  <si>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</si>
  <si>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</si>
  <si>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</si>
  <si>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</si>
  <si>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</si>
  <si>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</si>
  <si>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</si>
  <si>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</si>
  <si>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</si>
  <si>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</si>
  <si>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</si>
  <si>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</si>
  <si>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</si>
  <si>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</si>
  <si>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</si>
  <si>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</si>
  <si>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</si>
  <si>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</si>
  <si>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</si>
  <si>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</si>
  <si>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</si>
  <si>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</si>
  <si>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</si>
  <si>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</si>
  <si>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</si>
  <si>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</si>
  <si>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</si>
  <si>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</si>
  <si>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</si>
  <si>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</si>
  <si>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</si>
  <si>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</si>
  <si>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</si>
  <si>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</si>
  <si>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</si>
  <si>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</si>
  <si>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</si>
  <si>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</si>
  <si>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</si>
  <si>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</si>
  <si>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</si>
  <si>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</si>
  <si>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</si>
  <si>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</si>
  <si>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</si>
  <si>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</si>
  <si>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</si>
  <si>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</si>
  <si>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</si>
  <si>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</si>
  <si>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</si>
  <si>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</si>
  <si>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</si>
  <si>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</si>
  <si>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</si>
  <si>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</si>
  <si>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</si>
  <si>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</si>
  <si>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</si>
  <si>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</si>
  <si>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</si>
  <si>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</si>
  <si>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</si>
  <si>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</si>
  <si>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</si>
  <si>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</si>
  <si>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</si>
  <si>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</si>
  <si>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</si>
  <si>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</si>
  <si>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</si>
  <si>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</si>
  <si>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</si>
  <si>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</si>
  <si>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</si>
  <si>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</si>
  <si>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</si>
  <si>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</si>
  <si>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</si>
  <si>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</si>
  <si>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</si>
  <si>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</si>
  <si>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</si>
  <si>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</si>
  <si>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</si>
  <si>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</si>
  <si>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</si>
  <si>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</si>
  <si>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</si>
  <si>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</si>
  <si>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</si>
  <si>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</si>
  <si>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</si>
  <si>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</si>
  <si>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</si>
  <si>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</si>
  <si>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</si>
  <si>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</si>
  <si>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</si>
  <si>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</si>
  <si>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</si>
  <si>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</si>
  <si>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</si>
  <si>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</si>
  <si>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</si>
  <si>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</si>
  <si>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</si>
  <si>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</si>
  <si>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</si>
  <si>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</si>
  <si>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</si>
  <si>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</si>
  <si>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</si>
  <si>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</si>
  <si>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</si>
  <si>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</si>
  <si>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</si>
  <si>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</si>
  <si>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</si>
  <si>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</si>
  <si>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</si>
  <si>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</si>
  <si>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</si>
  <si>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</si>
  <si>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</si>
  <si>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</si>
  <si>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</si>
  <si>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</si>
  <si>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</si>
  <si>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</si>
  <si>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</si>
  <si>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</si>
  <si>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</si>
  <si>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</si>
  <si>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</si>
  <si>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</si>
  <si>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</si>
  <si>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</si>
  <si>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</si>
  <si>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</si>
  <si>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</si>
  <si>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</si>
  <si>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</si>
  <si>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</si>
  <si>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</si>
  <si>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</si>
  <si>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</si>
  <si>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</si>
  <si>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</si>
  <si>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</si>
  <si>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</si>
  <si>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</si>
  <si>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</si>
  <si>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</si>
  <si>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</si>
  <si>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</si>
  <si>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</si>
  <si>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</si>
  <si>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</si>
  <si>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</si>
  <si>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</si>
  <si>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</si>
  <si>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</si>
  <si>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</si>
  <si>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</si>
  <si>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</si>
  <si>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</si>
  <si>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</si>
  <si>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</si>
  <si>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</si>
  <si>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</si>
  <si>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</si>
  <si>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</si>
  <si>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</si>
  <si>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</si>
  <si>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</si>
  <si>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</si>
  <si>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</si>
  <si>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</si>
  <si>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</si>
  <si>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</si>
  <si>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</si>
  <si>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</si>
  <si>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</si>
  <si>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</si>
  <si>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</si>
  <si>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</si>
  <si>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</si>
  <si>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</si>
  <si>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</si>
  <si>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</si>
  <si>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</si>
  <si>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</si>
  <si>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</si>
  <si>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</si>
  <si>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</si>
  <si>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</si>
  <si>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</si>
  <si>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</si>
  <si>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</si>
  <si>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</si>
  <si>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</si>
  <si>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</si>
  <si>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</si>
  <si>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</si>
  <si>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</si>
  <si>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</si>
  <si>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</si>
  <si>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</si>
  <si>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</si>
  <si>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</si>
  <si>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</si>
  <si>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</si>
  <si>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</si>
  <si>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</si>
  <si>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</si>
  <si>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</si>
  <si>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</si>
  <si>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</si>
  <si>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</si>
  <si>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</si>
  <si>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</si>
  <si>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</si>
  <si>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</si>
  <si>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</si>
  <si>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</si>
  <si>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</si>
  <si>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</si>
  <si>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</si>
  <si>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</si>
  <si>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</si>
  <si>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</si>
  <si>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</si>
  <si>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</si>
  <si>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</si>
  <si>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</si>
  <si>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</si>
  <si>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</si>
  <si>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</si>
  <si>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</si>
  <si>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</si>
  <si>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</si>
  <si>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</si>
  <si>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</si>
  <si>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</si>
  <si>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</si>
  <si>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</si>
  <si>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</si>
  <si>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</si>
  <si>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</si>
  <si>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</si>
  <si>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</si>
  <si>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</si>
  <si>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</si>
  <si>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</si>
  <si>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</si>
  <si>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</si>
  <si>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</si>
  <si>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</si>
  <si>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</si>
  <si>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</si>
  <si>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</si>
  <si>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</si>
  <si>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</si>
  <si>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</si>
  <si>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</si>
  <si>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</si>
  <si>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</si>
  <si>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</si>
  <si>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</si>
  <si>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</si>
  <si>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</si>
  <si>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</si>
  <si>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</si>
  <si>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</si>
  <si>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</si>
  <si>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</si>
  <si>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</si>
  <si>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</si>
  <si>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</si>
  <si>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</si>
  <si>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</si>
  <si>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</si>
  <si>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</si>
  <si>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</si>
  <si>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</si>
  <si>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</si>
  <si>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</si>
  <si>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</si>
  <si>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</si>
  <si>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</si>
  <si>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</si>
  <si>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</si>
  <si>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</si>
  <si>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</si>
  <si>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</si>
  <si>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</si>
  <si>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</si>
  <si>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</si>
  <si>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</si>
  <si>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</si>
  <si>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</si>
  <si>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</si>
  <si>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</si>
  <si>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</si>
  <si>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</si>
  <si>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</si>
  <si>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</si>
  <si>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</si>
  <si>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</si>
  <si>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</si>
  <si>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</si>
  <si>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</si>
  <si>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</si>
  <si>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</si>
  <si>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</si>
  <si>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</si>
  <si>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</si>
  <si>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</si>
  <si>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</si>
  <si>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</si>
  <si>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</si>
  <si>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</si>
  <si>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</si>
  <si>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</si>
  <si>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</si>
  <si>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</si>
  <si>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</si>
  <si>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</si>
  <si>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</si>
  <si>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</si>
  <si>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</si>
  <si>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</si>
  <si>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</si>
  <si>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</si>
  <si>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</si>
  <si>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</si>
  <si>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</si>
  <si>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</si>
  <si>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</si>
  <si>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</si>
  <si>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</si>
  <si>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</si>
  <si>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</si>
  <si>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</si>
  <si>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</si>
  <si>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</si>
  <si>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</si>
  <si>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</si>
  <si>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</si>
  <si>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</si>
  <si>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</si>
  <si>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</si>
  <si>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</si>
  <si>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</si>
  <si>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</si>
  <si>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</si>
  <si>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</si>
  <si>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</si>
  <si>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</si>
  <si>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</si>
  <si>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</si>
  <si>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</si>
  <si>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</si>
  <si>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</si>
  <si>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</si>
  <si>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</si>
  <si>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</si>
  <si>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</si>
  <si>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</si>
  <si>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</si>
  <si>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</si>
  <si>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</si>
  <si>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</si>
  <si>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</si>
  <si>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</si>
  <si>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</si>
  <si>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</si>
  <si>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</si>
  <si>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</si>
  <si>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</si>
  <si>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</si>
  <si>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</si>
  <si>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</si>
  <si>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</si>
  <si>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</si>
  <si>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</si>
  <si>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</si>
  <si>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</si>
  <si>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</si>
  <si>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</si>
  <si>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</si>
  <si>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</si>
  <si>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</si>
  <si>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</si>
  <si>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</si>
  <si>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</si>
  <si>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</si>
  <si>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</si>
  <si>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</si>
  <si>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</si>
  <si>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</si>
  <si>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</si>
  <si>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</si>
  <si>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</si>
  <si>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</si>
  <si>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</si>
  <si>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</si>
  <si>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</si>
  <si>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</si>
  <si>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</si>
  <si>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</si>
  <si>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</si>
  <si>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</si>
  <si>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</si>
  <si>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</si>
  <si>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</si>
  <si>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</si>
  <si>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</si>
  <si>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</si>
  <si>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</si>
  <si>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</si>
  <si>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</si>
  <si>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</si>
  <si>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</si>
  <si>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</si>
  <si>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</si>
  <si>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</si>
  <si>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</si>
  <si>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</si>
  <si>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</si>
  <si>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</si>
  <si>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</si>
  <si>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</si>
  <si>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</si>
  <si>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</si>
  <si>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</si>
  <si>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</si>
  <si>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</si>
  <si>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</si>
  <si>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</si>
  <si>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</si>
  <si>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</si>
  <si>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</si>
  <si>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</si>
  <si>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</si>
  <si>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</si>
  <si>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</si>
  <si>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</si>
  <si>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</si>
  <si>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</si>
  <si>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</si>
  <si>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</si>
  <si>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</si>
  <si>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</si>
  <si>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</si>
  <si>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</si>
  <si>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</si>
  <si>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</si>
  <si>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</si>
  <si>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</si>
  <si>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</si>
  <si>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</si>
  <si>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</si>
  <si>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</si>
  <si>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</si>
  <si>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</si>
  <si>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</si>
  <si>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</si>
  <si>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</si>
  <si>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</si>
  <si>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</si>
  <si>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</si>
  <si>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</si>
  <si>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</si>
  <si>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</si>
  <si>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</si>
  <si>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</si>
  <si>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</si>
  <si>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</si>
  <si>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</si>
  <si>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</si>
  <si>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</si>
  <si>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</si>
  <si>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</si>
  <si>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</si>
  <si>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</si>
  <si>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</si>
  <si>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</si>
  <si>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</si>
  <si>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</si>
  <si>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</si>
  <si>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</si>
  <si>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</si>
  <si>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</si>
  <si>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</si>
  <si>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</si>
  <si>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</si>
  <si>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</si>
  <si>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</si>
  <si>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</si>
  <si>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</si>
  <si>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</si>
  <si>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</si>
  <si>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</si>
  <si>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</si>
  <si>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</si>
  <si>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</si>
  <si>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</si>
  <si>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</si>
  <si>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</si>
  <si>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</si>
  <si>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</si>
  <si>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</si>
  <si>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</si>
  <si>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</si>
  <si>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</si>
  <si>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</si>
  <si>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</si>
  <si>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</si>
  <si>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</si>
  <si>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</si>
  <si>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</si>
  <si>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</si>
  <si>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</si>
  <si>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</si>
  <si>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</si>
  <si>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</si>
  <si>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</si>
  <si>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</si>
  <si>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</si>
  <si>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</si>
  <si>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</si>
  <si>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</si>
  <si>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</si>
  <si>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</si>
  <si>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</si>
  <si>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</si>
  <si>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</si>
  <si>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</si>
  <si>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</si>
  <si>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</si>
  <si>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</si>
  <si>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</si>
  <si>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</si>
  <si>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</si>
  <si>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</si>
  <si>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</si>
  <si>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</si>
  <si>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</si>
  <si>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</si>
  <si>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</si>
  <si>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</si>
  <si>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</si>
  <si>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</si>
  <si>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</si>
  <si>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</si>
  <si>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</si>
  <si>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</si>
  <si>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</si>
  <si>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</si>
  <si>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</si>
  <si>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</si>
  <si>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</si>
  <si>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</si>
  <si>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</si>
  <si>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</si>
  <si>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</si>
  <si>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</si>
  <si>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</si>
  <si>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</si>
  <si>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</si>
  <si>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</si>
  <si>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</si>
  <si>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</si>
  <si>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</si>
  <si>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</si>
  <si>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</si>
  <si>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</si>
  <si>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</si>
  <si>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</si>
  <si>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</si>
  <si>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</si>
  <si>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</si>
  <si>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</si>
  <si>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</si>
  <si>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</si>
  <si>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</si>
  <si>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</si>
  <si>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</si>
  <si>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</si>
  <si>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</si>
  <si>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</si>
  <si>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</si>
  <si>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</si>
  <si>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</si>
  <si>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</si>
  <si>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</si>
  <si>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</si>
  <si>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</si>
  <si>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</si>
  <si>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</si>
  <si>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</si>
  <si>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</si>
  <si>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</si>
  <si>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</si>
  <si>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</si>
  <si>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</si>
  <si>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</si>
  <si>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</si>
  <si>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</si>
  <si>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</si>
  <si>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</si>
  <si>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</si>
  <si>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</si>
  <si>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</si>
  <si>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</si>
  <si>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</si>
  <si>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</si>
  <si>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</si>
  <si>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</si>
  <si>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</si>
  <si>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</si>
  <si>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</si>
  <si>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</si>
  <si>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</si>
  <si>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</si>
  <si>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</si>
  <si>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</si>
  <si>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</si>
  <si>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</si>
  <si>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</si>
  <si>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</si>
  <si>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</si>
  <si>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</si>
  <si>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</si>
  <si>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</si>
  <si>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</si>
  <si>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</si>
  <si>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</si>
  <si>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</si>
  <si>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</si>
  <si>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</si>
  <si>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</si>
  <si>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</si>
  <si>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</si>
  <si>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</si>
  <si>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</si>
  <si>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</si>
  <si>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</si>
  <si>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</si>
  <si>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</si>
  <si>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</si>
  <si>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</si>
  <si>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</si>
  <si>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</si>
  <si>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</si>
  <si>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</si>
  <si>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</si>
  <si>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</si>
  <si>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</si>
  <si>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</si>
  <si>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</si>
  <si>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</si>
  <si>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</si>
  <si>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</si>
  <si>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</si>
  <si>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</si>
  <si>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</si>
  <si>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</si>
  <si>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</si>
  <si>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</si>
  <si>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</si>
  <si>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</si>
  <si>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</si>
  <si>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</si>
  <si>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</si>
  <si>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</si>
  <si>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</si>
  <si>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</si>
  <si>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</si>
  <si>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</si>
  <si>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</si>
  <si>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</si>
  <si>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</si>
  <si>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</si>
  <si>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</si>
  <si>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</si>
  <si>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</si>
  <si>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</si>
  <si>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</si>
  <si>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</si>
  <si>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</si>
  <si>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</si>
  <si>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</si>
  <si>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</si>
  <si>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</si>
  <si>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</si>
  <si>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</si>
  <si>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</si>
  <si>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</si>
  <si>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</si>
  <si>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</si>
  <si>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</si>
  <si>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</si>
  <si>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</si>
  <si>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</si>
  <si>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</si>
  <si>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</si>
  <si>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</si>
  <si>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</si>
  <si>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</si>
  <si>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</si>
  <si>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</si>
  <si>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</si>
  <si>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</si>
  <si>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</si>
  <si>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</si>
  <si>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</si>
  <si>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</si>
  <si>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</si>
  <si>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</si>
  <si>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</si>
  <si>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</si>
  <si>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</si>
  <si>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</si>
  <si>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</si>
  <si>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</si>
  <si>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</si>
  <si>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</si>
  <si>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</si>
  <si>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</si>
  <si>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</si>
  <si>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</si>
  <si>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</si>
  <si>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</si>
  <si>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</si>
  <si>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</si>
  <si>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</si>
  <si>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</si>
  <si>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</si>
  <si>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</si>
  <si>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</si>
  <si>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</si>
  <si>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</si>
  <si>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</si>
  <si>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</si>
  <si>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</si>
  <si>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</si>
  <si>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</si>
  <si>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</si>
  <si>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</si>
  <si>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</si>
  <si>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</si>
  <si>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</si>
  <si>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</si>
  <si>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</si>
  <si>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</si>
  <si>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</si>
  <si>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</si>
  <si>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</si>
  <si>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</si>
  <si>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</si>
  <si>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</si>
  <si>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</si>
  <si>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</si>
  <si>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</si>
  <si>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</si>
  <si>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</si>
  <si>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</si>
  <si>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</si>
  <si>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</si>
  <si>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</si>
  <si>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</si>
  <si>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</si>
  <si>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</si>
  <si>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</si>
  <si>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</si>
  <si>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</si>
  <si>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</si>
  <si>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</si>
  <si>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</si>
  <si>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</si>
  <si>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</si>
  <si>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</si>
  <si>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</si>
  <si>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</si>
  <si>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</si>
  <si>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</si>
  <si>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</si>
  <si>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</si>
  <si>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</si>
  <si>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</si>
  <si>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</si>
  <si>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</si>
  <si>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</si>
  <si>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</si>
  <si>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</si>
  <si>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</si>
  <si>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</si>
  <si>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</si>
  <si>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</si>
  <si>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</si>
  <si>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</si>
  <si>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</si>
  <si>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</si>
  <si>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</si>
  <si>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</si>
  <si>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</si>
  <si>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</si>
  <si>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</si>
  <si>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</si>
  <si>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</si>
  <si>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</si>
  <si>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</si>
  <si>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</si>
  <si>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</si>
  <si>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</si>
  <si>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</si>
  <si>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</si>
  <si>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</si>
  <si>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</si>
  <si>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</si>
  <si>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</si>
  <si>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</si>
  <si>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</si>
  <si>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</si>
  <si>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</si>
  <si>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</si>
  <si>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</si>
  <si>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</si>
  <si>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</si>
  <si>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</si>
  <si>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</si>
  <si>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</si>
  <si>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</si>
  <si>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</si>
  <si>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</si>
  <si>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</si>
  <si>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</si>
  <si>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</si>
  <si>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</si>
  <si>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</si>
  <si>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</si>
  <si>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</si>
  <si>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</si>
  <si>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</si>
  <si>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</si>
  <si>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</si>
  <si>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</si>
  <si>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</si>
  <si>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</si>
  <si>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</si>
  <si>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</si>
  <si>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</si>
  <si>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</si>
  <si>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</si>
  <si>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</si>
  <si>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</si>
  <si>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</si>
  <si>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</si>
  <si>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</si>
  <si>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</si>
  <si>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</si>
  <si>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</si>
  <si>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</si>
  <si>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</si>
  <si>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</si>
  <si>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</si>
  <si>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</si>
  <si>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</si>
  <si>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</si>
  <si>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</si>
  <si>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</si>
  <si>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</si>
  <si>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</si>
  <si>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</si>
  <si>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</si>
  <si>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</si>
  <si>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</si>
  <si>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</si>
  <si>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</si>
  <si>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</si>
  <si>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</si>
  <si>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</si>
  <si>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</si>
  <si>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</si>
  <si>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</si>
  <si>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</si>
  <si>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</si>
  <si>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</si>
  <si>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</si>
  <si>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</si>
  <si>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</si>
  <si>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</si>
  <si>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</si>
  <si>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</si>
  <si>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</si>
  <si>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</si>
  <si>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</si>
  <si>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</si>
  <si>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</si>
  <si>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</si>
  <si>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</si>
  <si>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</si>
  <si>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</si>
  <si>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</si>
  <si>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</si>
  <si>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</si>
  <si>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</si>
  <si>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</si>
  <si>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</si>
  <si>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</si>
  <si>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</si>
  <si>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</si>
  <si>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</si>
  <si>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</si>
  <si>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</si>
  <si>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</si>
  <si>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</si>
  <si>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</si>
  <si>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</si>
  <si>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</si>
  <si>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</si>
  <si>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</si>
  <si>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</si>
  <si>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</si>
  <si>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</si>
  <si>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</si>
  <si>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</si>
  <si>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</si>
  <si>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</si>
  <si>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</si>
  <si>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</si>
  <si>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</si>
  <si>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</si>
  <si>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</si>
  <si>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</si>
  <si>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</si>
  <si>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</si>
  <si>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</si>
  <si>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</si>
  <si>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</si>
  <si>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</si>
  <si>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</si>
  <si>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</si>
  <si>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</si>
  <si>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</si>
  <si>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</si>
  <si>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</si>
  <si>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</si>
  <si>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</si>
  <si>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</si>
  <si>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</si>
  <si>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</si>
  <si>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</si>
  <si>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</si>
  <si>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</si>
  <si>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</si>
  <si>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</si>
  <si>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</si>
  <si>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</si>
  <si>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</si>
  <si>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</si>
  <si>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</si>
  <si>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</si>
  <si>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</si>
  <si>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</si>
  <si>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</si>
  <si>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</si>
  <si>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</si>
  <si>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</si>
  <si>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</si>
  <si>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</si>
  <si>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</si>
  <si>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</si>
  <si>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</si>
  <si>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</si>
  <si>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</si>
  <si>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</si>
  <si>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</si>
  <si>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</si>
  <si>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</si>
  <si>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</si>
  <si>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</si>
  <si>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</si>
  <si>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</si>
  <si>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</si>
  <si>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</si>
  <si>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</si>
  <si>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</si>
  <si>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</si>
  <si>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</si>
  <si>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</si>
  <si>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</si>
  <si>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</si>
  <si>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</si>
  <si>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</si>
  <si>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</si>
  <si>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</si>
  <si>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</si>
  <si>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</si>
  <si>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</si>
  <si>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</si>
  <si>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</si>
  <si>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</si>
  <si>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</si>
  <si>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</si>
  <si>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</si>
  <si>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</si>
  <si>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</si>
  <si>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</si>
  <si>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</si>
  <si>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</si>
  <si>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</si>
  <si>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</si>
  <si>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</si>
  <si>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</si>
  <si>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</si>
  <si>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</si>
  <si>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</si>
  <si>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</si>
  <si>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</si>
  <si>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</si>
  <si>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</si>
  <si>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</si>
  <si>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</si>
  <si>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</si>
  <si>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</si>
  <si>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</si>
  <si>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</si>
  <si>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</si>
  <si>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</si>
  <si>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</si>
  <si>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</si>
  <si>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</si>
  <si>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</si>
  <si>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</si>
  <si>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</si>
  <si>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</si>
  <si>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</si>
  <si>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</si>
  <si>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</si>
  <si>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</si>
  <si>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</si>
  <si>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</si>
  <si>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</si>
  <si>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</si>
  <si>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</si>
  <si>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</si>
  <si>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</si>
  <si>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</si>
  <si>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</si>
  <si>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</si>
  <si>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</si>
  <si>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</si>
  <si>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</si>
  <si>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</si>
  <si>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</si>
  <si>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</si>
  <si>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</si>
  <si>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</si>
  <si>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</si>
  <si>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</si>
  <si>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</si>
  <si>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</si>
  <si>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</si>
  <si>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</si>
  <si>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</si>
  <si>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</si>
  <si>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</si>
  <si>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</si>
  <si>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</si>
  <si>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</si>
  <si>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</si>
  <si>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</si>
  <si>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</si>
  <si>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</si>
  <si>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</si>
  <si>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</si>
  <si>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</si>
  <si>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</si>
  <si>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</si>
  <si>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</si>
  <si>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</si>
  <si>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</si>
  <si>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</si>
  <si>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</si>
  <si>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</si>
  <si>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</si>
  <si>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</si>
  <si>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</si>
  <si>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</si>
  <si>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</si>
  <si>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</si>
  <si>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</si>
  <si>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</si>
  <si>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</si>
  <si>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</si>
  <si>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</si>
  <si>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</si>
  <si>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</si>
  <si>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</si>
  <si>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</si>
  <si>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</si>
  <si>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</si>
  <si>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</si>
  <si>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</si>
  <si>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</si>
  <si>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</si>
  <si>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</si>
  <si>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</si>
  <si>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</si>
  <si>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</si>
  <si>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</si>
  <si>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</si>
  <si>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</si>
  <si>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</si>
  <si>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</si>
  <si>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</si>
  <si>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</si>
  <si>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</si>
  <si>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</si>
  <si>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</si>
  <si>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</si>
  <si>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</si>
  <si>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</si>
  <si>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</si>
  <si>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</si>
  <si>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</si>
  <si>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</si>
  <si>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</si>
  <si>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</si>
  <si>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</si>
  <si>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</si>
  <si>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</si>
  <si>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</si>
  <si>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</si>
  <si>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</si>
  <si>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</si>
  <si>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</si>
  <si>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</si>
  <si>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</si>
  <si>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</si>
  <si>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</si>
  <si>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</si>
  <si>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</si>
  <si>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</si>
  <si>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</si>
  <si>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</si>
  <si>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</si>
  <si>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</si>
  <si>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</si>
  <si>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</si>
  <si>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</si>
  <si>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</si>
  <si>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</si>
  <si>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</si>
  <si>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</si>
  <si>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</si>
  <si>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</si>
  <si>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</si>
  <si>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</si>
  <si>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</si>
  <si>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</si>
  <si>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</si>
  <si>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</si>
  <si>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</si>
  <si>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</si>
  <si>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</si>
  <si>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</si>
  <si>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</si>
  <si>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</si>
  <si>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</si>
  <si>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</si>
  <si>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</si>
  <si>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</si>
  <si>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</si>
  <si>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</si>
  <si>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</si>
  <si>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</si>
  <si>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</si>
  <si>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</si>
  <si>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</si>
  <si>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</si>
  <si>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</si>
  <si>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</si>
  <si>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</si>
  <si>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</si>
  <si>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</si>
  <si>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</si>
  <si>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</si>
  <si>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</si>
  <si>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</si>
  <si>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</si>
  <si>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</si>
  <si>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</si>
  <si>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</si>
  <si>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</si>
  <si>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</si>
  <si>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</si>
  <si>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</si>
  <si>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</si>
  <si>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</si>
  <si>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</si>
  <si>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</si>
  <si>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</si>
  <si>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</si>
  <si>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</si>
  <si>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</si>
  <si>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</si>
  <si>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</si>
  <si>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</si>
  <si>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</si>
  <si>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</si>
  <si>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</si>
  <si>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</si>
  <si>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</si>
  <si>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</si>
  <si>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</si>
  <si>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</si>
  <si>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</si>
  <si>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</si>
  <si>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</si>
  <si>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</si>
  <si>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</si>
  <si>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</si>
  <si>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</si>
  <si>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</si>
  <si>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</si>
  <si>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</si>
  <si>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</si>
  <si>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</si>
  <si>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</si>
  <si>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</si>
  <si>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</si>
  <si>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</si>
  <si>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</si>
  <si>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</si>
  <si>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</si>
  <si>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</si>
  <si>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</si>
  <si>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</si>
  <si>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</si>
  <si>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</si>
  <si>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</si>
  <si>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</si>
  <si>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</si>
  <si>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</si>
  <si>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</si>
  <si>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</si>
  <si>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</si>
  <si>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</si>
  <si>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</si>
  <si>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</si>
  <si>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</si>
  <si>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</si>
  <si>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</si>
  <si>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</si>
  <si>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</si>
  <si>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</si>
  <si>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</si>
  <si>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</si>
  <si>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</si>
  <si>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</si>
  <si>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</si>
  <si>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</si>
  <si>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</si>
  <si>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</si>
  <si>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</si>
  <si>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</si>
  <si>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</si>
  <si>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</si>
  <si>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</si>
  <si>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</si>
  <si>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</si>
  <si>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</si>
  <si>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</si>
  <si>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</si>
  <si>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</si>
  <si>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</si>
  <si>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</si>
  <si>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</si>
  <si>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</si>
  <si>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</si>
  <si>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</si>
  <si>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</si>
  <si>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</si>
  <si>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</si>
  <si>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</si>
  <si>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</si>
  <si>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</si>
  <si>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</si>
  <si>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</si>
  <si>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</si>
  <si>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</si>
  <si>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</si>
  <si>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</si>
  <si>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</si>
  <si>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</si>
  <si>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</si>
  <si>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</si>
  <si>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</si>
  <si>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</si>
  <si>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</si>
  <si>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</si>
  <si>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</si>
  <si>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</si>
  <si>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</si>
  <si>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</si>
  <si>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</si>
  <si>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</si>
  <si>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</si>
  <si>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</si>
  <si>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</si>
  <si>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</si>
  <si>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</si>
  <si>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</si>
  <si>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</si>
  <si>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</si>
  <si>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</si>
  <si>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</si>
  <si>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</si>
  <si>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</si>
  <si>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</si>
  <si>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</si>
  <si>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</si>
  <si>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</si>
  <si>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</si>
  <si>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</si>
  <si>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</si>
  <si>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</si>
  <si>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</si>
  <si>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</si>
  <si>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</si>
  <si>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</si>
  <si>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</si>
  <si>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</si>
  <si>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</si>
  <si>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</si>
  <si>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</si>
  <si>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</si>
  <si>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</si>
  <si>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</si>
  <si>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</si>
  <si>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</si>
  <si>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</si>
  <si>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</si>
  <si>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</si>
  <si>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</si>
  <si>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</si>
  <si>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</si>
  <si>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</si>
  <si>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</si>
  <si>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</si>
  <si>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</si>
  <si>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</si>
  <si>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</si>
  <si>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</si>
  <si>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</si>
  <si>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</si>
  <si>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</si>
  <si>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</si>
  <si>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</si>
  <si>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</si>
  <si>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</si>
  <si>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</si>
  <si>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</si>
  <si>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</si>
  <si>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</si>
  <si>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</si>
  <si>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</si>
  <si>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</si>
  <si>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</si>
  <si>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</si>
  <si>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</si>
  <si>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</si>
  <si>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</si>
  <si>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</si>
  <si>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</si>
  <si>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</si>
  <si>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</si>
  <si>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</si>
  <si>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</si>
  <si>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</si>
  <si>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</si>
  <si>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</si>
  <si>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</si>
  <si>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</si>
  <si>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</si>
  <si>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</si>
  <si>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</si>
  <si>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</si>
  <si>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</si>
  <si>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</si>
  <si>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</si>
  <si>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</si>
  <si>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</si>
  <si>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</si>
  <si>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</si>
  <si>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</si>
  <si>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</si>
  <si>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</si>
  <si>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</si>
  <si>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</si>
  <si>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</si>
  <si>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</si>
  <si>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</si>
  <si>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</si>
  <si>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</si>
  <si>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</si>
  <si>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</si>
  <si>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</si>
  <si>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</si>
  <si>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</si>
  <si>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</si>
  <si>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</si>
  <si>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</si>
  <si>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</si>
  <si>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</si>
  <si>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</si>
  <si>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</si>
  <si>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</si>
  <si>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</si>
  <si>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</si>
  <si>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</si>
  <si>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</si>
  <si>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</si>
  <si>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</si>
  <si>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</si>
  <si>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</si>
  <si>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</si>
  <si>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</si>
  <si>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</si>
  <si>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</si>
  <si>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</si>
  <si>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</si>
  <si>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</si>
  <si>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</si>
  <si>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</si>
  <si>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</si>
  <si>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</si>
  <si>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</si>
  <si>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</si>
  <si>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</si>
  <si>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</si>
  <si>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</si>
  <si>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</si>
  <si>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</si>
  <si>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</si>
  <si>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</si>
  <si>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</si>
  <si>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</si>
  <si>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</si>
  <si>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</si>
  <si>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</si>
  <si>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</si>
  <si>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</si>
  <si>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</si>
  <si>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</si>
  <si>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</si>
  <si>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</si>
  <si>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</si>
  <si>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</si>
  <si>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</si>
  <si>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</si>
  <si>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</si>
  <si>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</si>
  <si>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</si>
  <si>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</si>
  <si>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</si>
  <si>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</si>
  <si>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</si>
  <si>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</si>
  <si>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</si>
  <si>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</si>
  <si>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</si>
  <si>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</si>
  <si>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</si>
  <si>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</si>
  <si>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</si>
  <si>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</si>
  <si>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</si>
  <si>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</si>
  <si>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</si>
  <si>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</si>
  <si>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</si>
  <si>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</si>
  <si>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</si>
  <si>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</si>
  <si>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</si>
  <si>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</si>
  <si>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</si>
  <si>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</si>
  <si>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</si>
  <si>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</si>
  <si>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</si>
  <si>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</si>
  <si>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</si>
  <si>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</si>
  <si>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</si>
  <si>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</si>
  <si>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</si>
  <si>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</si>
  <si>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</si>
  <si>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</si>
  <si>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</si>
  <si>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</si>
  <si>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</si>
  <si>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</si>
  <si>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</si>
  <si>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</si>
  <si>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</si>
  <si>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</si>
  <si>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</si>
  <si>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</si>
  <si>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</si>
  <si>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</si>
  <si>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</si>
  <si>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</si>
  <si>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</si>
  <si>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</si>
  <si>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</si>
  <si>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</si>
  <si>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</si>
  <si>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</si>
  <si>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</si>
  <si>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</si>
  <si>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</si>
  <si>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</si>
  <si>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</si>
  <si>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</si>
  <si>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</si>
  <si>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</si>
  <si>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</si>
  <si>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</si>
  <si>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</si>
  <si>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</si>
  <si>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</si>
  <si>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</si>
  <si>
    <t>PCM-20251111-00000500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</si>
</sst>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309.37772615740687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45972.326152083333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45972.326152083333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45972.326152083333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45972.326152083333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45972.326152083333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45972.326152083333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45972.326152083333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45972.326152083333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45972.326152083333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45972.326152083333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45972.326152083333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45972.326152083333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45972.326152083333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45972.326152083333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45972.326152083333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45972.326152083333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45972.326152083333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45972.326152083333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45972.326152083333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45972.326152083333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45972.326152083333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45972.326152083333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45972.326152083333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45972.326152083333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45972.326152083333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45972.326152083333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45972.326152083333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45972.326152083333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45972.326152083333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45972.326152083333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45972.326152083333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45972.326152083333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45972.326152083333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45972.326152083333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45972.326152083333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45972.326152083333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45972.326152083333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45972.326152083333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45972.326152083333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45972.326152083333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45972.326152083333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45972.326152083333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45972.326152083333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45972.326152083333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40A3F9CF-DB68-498D-BE76-7A771048B947}"/>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147.32631412037153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1" ca="1" si="1">IFERROR(NOW()-F4,"-")</f>
        <v>45972.326152083333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45972.326152083333</v>
      </c>
      <c r="H5" s="104"/>
      <c r="I5" s="18" t="str">
        <f>IFERROR(VLOOKUP(D5,DB!A:F,6,0),"")</f>
        <v/>
      </c>
      <c r="J5" s="18" t="str">
        <f>IFERROR(VLOOKUP(D5,DB!A:G,7,0),"")</f>
        <v/>
      </c>
      <c r="K5" s="19" t="s">
        <v>39105</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45972.326152083333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45972.326152083333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45972.326152083333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45972.326152083333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45972.326152083333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45972.326152083333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45972.326152083333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45972.326152083333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45972.326152083333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45972.326152083333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45972.326152083333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45972.326152083333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45972.326152083333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45972.326152083333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45972.326152083333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45972.326152083333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45972.326152083333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45972.326152083333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45972.326152083333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45972.326152083333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45972.326152083333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45972.326152083333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45972.326152083333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45972.326152083333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45972.326152083333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45972.326152083333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45972.326152083333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45972.326152083333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45972.326152083333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45972.326152083333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45972.326152083333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45972.326152083333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45972.326152083333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45972.326152083333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45972.326152083333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45972.326152083333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45972.326152083333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45972.326152083333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45972.326152083333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45972.326152083333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45972.326152083333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45972.326152083333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45972.326152083333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45972.326152083333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45972.326152083333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45972.326152083333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45972.326152083333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45972.326152083333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45972.326152083333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45972.326152083333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45972.326152083333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45972.326152083333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45972.326152083333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45972.326152083333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45972.326152083333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45972.326152083333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45972.326152083333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45972.326152083333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45972.326152083333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45972.326152083333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45972.326152083333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45972.326152083333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45972.326152083333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45972.326152083333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45972.326152083333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45972.326152083333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45972.326152083333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45972.326152083333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45972.326152083333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45972.326152083333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45972.326152083333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45972.326152083333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45972.326152083333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45972.326152083333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45972.326152083333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45972.326152083333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45972.326152083333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45972.326152083333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45972.326152083333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45972.326152083333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45972.326152083333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45972.326152083333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45972.326152083333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45972.326152083333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45972.326152083333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45972.326152083333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45972.326152083333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45972.326152083333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45972.326152083333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45972.326152083333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45972.326152083333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45972.326152083333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45972.326152083333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45972.326152083333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45972.326152083333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45972.326152083333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45972.326152083333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45972.326152083333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45972.326152083333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45972.326152083333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45972.326152083333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45972.326152083333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45972.326152083333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45972.326152083333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45972.326152083333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45972.326152083333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45972.326152083333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45972.326152083333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45972.326152083333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45972.326152083333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45972.326152083333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45972.326152083333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45972.326152083333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45972.326152083333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45972.326152083333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45972.326152083333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45972.326152083333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45972.326152083333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45972.326152083333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45972.326152083333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45972.326152083333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45972.326152083333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45972.326152083333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45972.326152083333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45972.326152083333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45972.326152083333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45972.326152083333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45972.326152083333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45972.326152083333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45972.326152083333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45972.326152083333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45972.326152083333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45972.326152083333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45972.326152083333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45972.326152083333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45972.326152083333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45972.326152083333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45972.326152083333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45972.326152083333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45972.326152083333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45972.326152083333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45972.326152083333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45972.326152083333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45972.326152083333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45972.326152083333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45972.326152083333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45972.326152083333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45972.326152083333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45972.326152083333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45972.326152083333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45972.326152083333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45972.326152083333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45972.326152083333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45972.326152083333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45972.326152083333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45972.326152083333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45972.326152083333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45972.326152083333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45972.326152083333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45972.326152083333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45972.326152083333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45972.326152083333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45972.326152083333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45972.326152083333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45972.326152083333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45972.326152083333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45972.326152083333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45972.326152083333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45972.326152083333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45972.326152083333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45972.326152083333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45972.326152083333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45972.326152083333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45972.326152083333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45972.326152083333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45972.326152083333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45972.326152083333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45972.326152083333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45972.326152083333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45972.326152083333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45972.326152083333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45972.326152083333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45972.326152083333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45972.326152083333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45972.326152083333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45972.326152083333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45972.326152083333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45972.326152083333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45972.326152083333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45972.326152083333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45972.326152083333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45972.326152083333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45972.326152083333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45972.326152083333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45972.326152083333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45972.326152083333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45972.326152083333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45972.326152083333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45972.326152083333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45972.326152083333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45972.326152083333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45972.326152083333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45972.326152083333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45972.326152083333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45972.326152083333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45972.326152083333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45972.326152083333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45972.326152083333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45972.326152083333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45972.326152083333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45972.326152083333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45972.326152083333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45972.326152083333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45972.326152083333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45972.326152083333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45972.326152083333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45972.326152083333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45972.326152083333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45972.326152083333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45972.326152083333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45972.326152083333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45972.326152083333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45972.326152083333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45972.326152083333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45972.326152083333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45972.326152083333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45972.326152083333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45972.326152083333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45972.326152083333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45972.326152083333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45972.326152083333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45972.326152083333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45972.326152083333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45972.326152083333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45972.326152083333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45972.326152083333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45972.326152083333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45972.326152083333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45972.326152083333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45972.326152083333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45972.326152083333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45972.326152083333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45972.326152083333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45972.326152083333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45972.326152083333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45972.326152083333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45972.326152083333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45972.326152083333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45972.326152083333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45972.326152083333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45972.326152083333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45972.326152083333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45972.326152083333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45972.326152083333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45972.326152083333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45972.326152083333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45972.326152083333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45972.326152083333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45972.326152083333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45972.326152083333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45972.326152083333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45972.326152083333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45972.326152083333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45972.326152083333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45972.326152083333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45972.326152083333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45972.326152083333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45972.326152083333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45972.326152083333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45972.326152083333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45972.326152083333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45972.326152083333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45972.326152083333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45972.326152083333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45972.326152083333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45972.326152083333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45972.326152083333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45972.326152314818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45972.326152314818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45972.326152314818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45972.326152314818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45972.326152314818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45972.326152314818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45972.326152314818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45972.326152314818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45972.326152314818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45972.326152314818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45972.326152314818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45972.326152314818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45972.326152314818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45972.326152314818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45972.326152314818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45972.326152314818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45972.326152314818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45972.326152314818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45972.326152314818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45972.326152314818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45972.326152314818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45972.326152314818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45972.326152314818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45972.326152314818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45972.326152314818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45972.326152314818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45972.326152314818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45972.326152314818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45972.326152314818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45972.326152314818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45972.326152314818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45972.326152314818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45972.326152314818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45972.326152314818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45972.326152314818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45972.326152314818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45972.326152314818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45972.326152314818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45972.326152314818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45972.326152314818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45972.326152314818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45972.326152314818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45972.326152314818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45972.326152314818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45972.326152314818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45972.326152314818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45972.326152314818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45972.326152314818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45972.326152314818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45972.326152314818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45972.326152314818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45972.326152314818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45972.326152314818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45972.326152314818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45972.326152314818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45972.326152314818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45972.326152314818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45972.326152314818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45972.326152314818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45972.326152314818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45972.326152314818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45972.326152314818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45972.326152314818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45972.326152314818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45972.326152314818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45972.326152314818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45972.326152314818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45972.326152314818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45972.326152314818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45972.326152314818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45972.326152314818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45972.326152314818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45972.326152314818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45972.326152314818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45972.326152314818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45972.326152314818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45972.326152314818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45972.326152314818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45972.326152314818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45972.326152314818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45972.326152314818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45972.326152314818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45972.326152314818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45972.326152314818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45972.326152314818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45972.326152314818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45972.326152314818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45972.326152314818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45972.326152314818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45972.326152314818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45972.326152314818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45972.326152314818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45972.326152314818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45972.326152314818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45972.326152314818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45972.326152314818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45972.326152314818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45972.326152314818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45972.326152314818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45972.326152314818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45972.326152314818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45972.326152314818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45972.326152314818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45972.326152314818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45972.326152314818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45972.326152314818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45972.326152314818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45972.326152314818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45972.326152314818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45972.326152314818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45972.326152314818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45972.326152314818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45972.326152314818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45972.326152314818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45972.326152314818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45972.326152314818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45972.326152314818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45972.326152314818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45972.326152314818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45972.326152314818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45972.326152314818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45972.326152314818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45972.326152314818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45972.326152314818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45972.326152314818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45972.326152314818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45972.326152314818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45972.326152314818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45972.326152314818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45972.326152314818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45972.326152314818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45972.326152314818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45972.326152314818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45972.326152314818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45972.326152314818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45972.326152314818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45972.326152314818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45972.326152314818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45972.326152314818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45972.326152314818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45972.326152314818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45972.326152314818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45972.326152314818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45972.326152314818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45972.326152314818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45972.326152314818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45972.326152314818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45972.326152314818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45972.326152314818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45972.326152314818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45972.326152314818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45972.326152314818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45972.326152314818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45972.326152314818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45972.326152314818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45972.326152314818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45972.326152314818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45972.326152314818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45972.326152314818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45972.326152314818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45972.326152314818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45972.326152314818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45972.326152314818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45972.326152314818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45972.326152314818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45972.326152314818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45972.326152314818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45972.326152314818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45972.326152314818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45972.326152314818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45972.326152314818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45972.326152314818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45972.326152314818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45972.326152314818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45972.326152314818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45972.326152314818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45972.326152314818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45972.326152314818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45972.326152314818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45972.326152314818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45972.326152314818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45972.326152314818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45972.326152314818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45972.326152314818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45972.326152314818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45972.326152314818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45972.326152314818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45972.326152314818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45972.326152314818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45972.326152314818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45972.326152314818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45972.326152314818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45972.326152314818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45972.326152314818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45972.326152314818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45972.326152314818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45972.326152314818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45972.326152314818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45972.326152314818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45972.326152314818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45972.326152314818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45972.326152314818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45972.326152314818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45972.326152314818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45972.326152314818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45972.326152314818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45972.326152314818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45972.326152314818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45972.326152314818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45972.326152314818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45972.326152314818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45972.326152314818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45972.326152314818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45972.326152314818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45972.326152314818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45972.326152314818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45972.326152314818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45972.326152314818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45972.326152314818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45972.326152314818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45972.326152314818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45972.326152314818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45972.326152314818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45972.326152314818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45972.326152314818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45972.326152314818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45972.326152314818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45972.326152314818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45972.326152314818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45972.326152314818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45972.326152314818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45972.326152314818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45972.326152314818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45972.326152314818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45972.326152314818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45972.326152314818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45972.326152314818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45972.326152314818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45972.326152314818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45972.326152314818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45972.326152314818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45972.326152314818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45972.326152314818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45972.326152314818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45972.326152314818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45972.326152314818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45972.326152314818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45972.326152314818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45972.326152314818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45972.326152314818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45972.326152314818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45972.326152314818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45972.326152314818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45972.326152314818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45972.326152314818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45972.326152314818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45972.326152314818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45972.326152314818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45972.326152314818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45972.326152314818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45972.326152314818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45972.326152314818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45972.326152314818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45972.326152314818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45972.326152314818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45972.326152314818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45972.326152314818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45972.326152314818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45972.326152314818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45972.326152314818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45972.326152314818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45972.326152314818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45972.326152314818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45972.326152314818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45972.326152314818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45972.326152314818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45972.326152314818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45972.326152314818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45972.326152314818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45972.326152314818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45972.326152314818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45972.326152314818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45972.326152314818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45972.326152314818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45972.326152314818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45972.326152314818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45972.326152314818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45972.326152314818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45972.326152314818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45972.326152314818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45972.326152314818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45972.326152314818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45972.326152314818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45972.326152314818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45972.326152314818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45972.326152314818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45972.326152314818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45972.326152314818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45972.326152314818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45972.326152314818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45972.326152314818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45972.326152314818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45972.326152314818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45972.326152314818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45972.326152314818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45972.326152314818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45972.326152314818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45972.326152314818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45972.326152314818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45972.326152314818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45972.326152314818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45972.326152314818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45972.326152314818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45972.326152314818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45972.326152314818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45972.326152314818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45972.326152314818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45972.326152314818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45972.326152314818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45972.326152314818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45972.326152314818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45972.326152314818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45972.326152314818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45972.326152314818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45972.326152314818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45972.326152314818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45972.326152314818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45972.326152314818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45972.326152314818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45972.326152314818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45972.326152314818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45972.326152314818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45972.326152314818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45972.326152314818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45972.326152314818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45972.326152314818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45972.326152314818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45972.326152314818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45972.326152314818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45972.326152314818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45972.326152314818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45972.326152314818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45972.326152314818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45972.326152314818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45972.326152314818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45972.326152314818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45972.326152314818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45972.326152314818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45972.326152314818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45972.326152314818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45972.326152314818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45972.326152314818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45972.326152314818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45972.326152314818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45972.326152314818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45972.326152314818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45972.326152314818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45972.326152314818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45972.326152314818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45972.326152314818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45972.326152314818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45972.326152314818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45972.326152314818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45972.326152314818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45972.326152314818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45972.326152314818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45972.326152314818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45972.326152314818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45972.326152314818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45972.326152314818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45972.326152314818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45972.326152314818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45972.326152314818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45972.326152314818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45972.326152314818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45972.326152314818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45972.326152314818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45972.326152314818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45972.326152314818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45972.326152314818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45972.326152314818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45972.326152314818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45972.326152314818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45972.326152314818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45972.326152314818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45972.326152314818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45972.326152314818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45972.326152314818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45972.326152314818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45972.326152314818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45972.326152314818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45972.326152314818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45972.326152314818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45972.326152314818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45972.326152314818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45972.326152314818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45972.326152314818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45972.326152314818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45972.326152314818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45972.326152314818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45972.326152314818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45972.326152314818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45972.326152314818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45972.326152314818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45972.326152314818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45972.326152314818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45972.326152314818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45972.326152314818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45972.326152314818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45972.326152314818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45972.326152314818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45972.326152314818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45972.326152314818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45972.326152314818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45972.326152314818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45972.326152314818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45972.326152314818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45972.326152314818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45972.326152314818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45972.326152314818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45972.326152314818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45972.326152314818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45972.326152314818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45972.326152314818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45972.326152314818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45972.326152314818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45972.326152314818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45972.326152314818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45972.326152314818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45972.326152314818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45972.326152314818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45972.326152314818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45972.326152314818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45972.326152314818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45972.326152314818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45972.326152314818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45972.326152314818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45972.326152314818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45972.326152314818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45972.326152314818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45972.326152314818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45972.326152314818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45972.326152314818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45972.326152314818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45972.326152314818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45972.326152314818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45972.326152314818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45972.326152314818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45972.326152314818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45972.326152314818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45972.326152314818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45972.326152314818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45972.326152314818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45972.326152314818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45972.326152314818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45972.326152314818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45972.326152314818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45972.326152314818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45972.326152314818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45972.326152314818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45972.326152314818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45972.326152314818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45972.326152314818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45972.326152314818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45972.326152314818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45972.326152314818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45972.326152314818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45972.326152314818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45972.326152314818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45972.326152314818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45972.326152314818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45972.326152314818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45972.326152314818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45972.326152314818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45972.326152314818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45972.326152314818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45972.326152314818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45972.326152314818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45972.326152314818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45972.326152314818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45972.326152314818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45972.326152314818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45972.326152314818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45972.326152314818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45972.326152314818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45972.326152314818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45972.326152314818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45972.326152314818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45972.326152314818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45972.326152314818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45972.326152314818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45972.326152314818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45972.326152314818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45972.326152314818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45972.326152314818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45972.326152314818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45972.326152314818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45972.326152314818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45972.326152314818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45972.326152314818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45972.326152314818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45972.326152314818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45972.326152314818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45972.326152314818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45972.326152314818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45972.326152314818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45972.326152314818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45972.326152314818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45972.326152314818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45972.326152314818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45972.326152314818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45972.326152314818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45972.326152314818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45972.326152314818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45972.326152314818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45972.326152314818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45972.326152314818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45972.326152314818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45972.326152314818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45972.326152314818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45972.326152314818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45972.326152314818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45972.326152314818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45972.326152314818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45972.326152314818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45972.326152314818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45972.326152314818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45972.326152314818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45972.326152314818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45972.326152314818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45972.326152314818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45972.326152314818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45972.326152314818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45972.326152314818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45972.326152314818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45972.326152314818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45972.326152314818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45972.326152314818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45972.326152314818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45972.326152314818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45972.326152314818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45972.326152314818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45972.326152314818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45972.326152314818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45972.326152314818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45972.326152314818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45972.326152314818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45972.326152314818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45972.326152314818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45972.326152314818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45972.326152314818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45972.326152314818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45972.326152314818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45972.326152314818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45972.326152314818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45972.326152314818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45972.326152314818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45972.326152314818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45972.326152314818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45972.326152314818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45972.326152314818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45972.326152314818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45972.326152314818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45972.326152314818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45972.326152314818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45972.326152314818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45972.326152314818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45972.326152314818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45972.326152314818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45972.326152314818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45972.326152314818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45972.326152314818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45972.326152314818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45972.326152314818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45972.326152314818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45972.326152314818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45972.326152314818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45972.326152314818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45972.326152314818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45972.326152314818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45972.326152314818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45972.326152314818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45972.326152314818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45972.326152314818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45972.326152314818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45972.326152314818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45972.326152314818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45972.326152314818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45972.326152314818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45972.326152314818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45972.326152314818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45972.326152314818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45972.326152314818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45972.326152314818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45972.326152314818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45972.326152314818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45972.326152314818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45972.326152314818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45972.326152314818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45972.326152314818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45972.326152314818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45972.326152314818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45972.326152314818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45972.326152314818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45972.326152314818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45972.326152314818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45972.326152314818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45972.326152314818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45972.326152314818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45972.326152314818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45972.326152314818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45972.326152314818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45972.326152314818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45972.326152314818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45972.326152314818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45972.326152314818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45972.326152314818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45972.326152314818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45972.326152314818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45972.326152314818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45972.326152314818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45972.326152314818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45972.326152314818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45972.326152314818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45972.326152314818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45972.326152314818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45972.326152314818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45972.326152314818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45972.326152314818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45972.326152314818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45972.326152314818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45972.326152314818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45972.326152314818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45972.326152314818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45972.326152314818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45972.326152314818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45972.326152314818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45972.326152314818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45972.326152314818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45972.326152314818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45972.326152314818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45972.326152314818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45972.326152314818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45972.326152314818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45972.326152314818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45972.326152314818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45972.326152314818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45972.326152314818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45972.326152314818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45972.326152314818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45972.326152314818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45972.326152314818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45972.326152314818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45972.326152314818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45972.326152314818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45972.326152314818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45972.326152314818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45972.326152314818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45972.326152314818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45972.326152314818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45972.326152314818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45972.326152314818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45972.326152314818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45972.326152314818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45972.326152314818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45972.326152314818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45972.326152314818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45972.326152314818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45972.326152314818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45972.326152314818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45972.326152314818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45972.326152314818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45972.326152314818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45972.326152314818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45972.326152314818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45972.326152314818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45972.326152314818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45972.326152314818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45972.326152314818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45972.326152314818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45972.326152314818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45972.326152314818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45972.326152314818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45972.326152314818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45972.326152314818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45972.326152314818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45972.326152314818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45972.326152314818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45972.326152314818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45972.326152314818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45972.326152314818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45972.326152314818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45972.326152314818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45972.326152314818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45972.326152314818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45972.326152314818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45972.326152314818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45972.326152314818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45972.326152314818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45972.326152314818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45972.326152314818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45972.326152314818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45972.326152314818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45972.326152314818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45972.326152314818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45972.326152314818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45972.326152314818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45972.326152314818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45972.326152314818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45972.326152314818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45972.326152314818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45972.326152314818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45972.326152314818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45972.326152314818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45972.326152314818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45972.326152314818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45972.326152314818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45972.326152314818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45972.326152314818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45972.326152314818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45972.326152314818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45972.326152314818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45972.326152314818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45972.326152314818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45972.326152314818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45972.326152314818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45972.326152314818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45972.326152314818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45972.326152314818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45972.326152314818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45972.326152314818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45972.326152314818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45972.326152314818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45972.326152314818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45972.326152314818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45972.326152314818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45972.326152314818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45972.326152314818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45972.326152314818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45972.326152314818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45972.326152314818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45972.326152314818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45972.326152314818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45972.326152314818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45972.326152314818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45972.326152314818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45972.326152314818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45972.326152314818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45972.326152314818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45972.326152314818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45972.326152314818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45972.326152314818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45972.326152314818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45972.326152314818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45972.326152314818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45972.326152314818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45972.326152314818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45972.326152314818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45972.326152314818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45972.326152314818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45972.326152314818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45972.326152314818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45972.326152314818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45972.326152314818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45972.326152314818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45972.326152314818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45972.326152314818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45972.326152314818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45972.326152314818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45972.326152314818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45972.326152314818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45972.326152314818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45972.326152314818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45972.326152314818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45972.326152314818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45972.326152314818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45972.326152314818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45972.326152314818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45972.326152314818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45972.326152314818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45972.326152314818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45972.326152314818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45972.326152314818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45972.326152314818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45972.326152314818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45972.326152314818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45972.326152314818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45972.326152314818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45972.326152314818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45972.326152314818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45972.326152314818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45972.326152314818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45972.326152314818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45972.326152314818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268.84543449073681</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45972.326152083333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45972.326152083333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45972.326152083333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45972.326152083333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45972.326152083333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45972.326152083333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45972.326152083333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45972.326152083333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45972.326152083333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45972.326152083333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45972.326152083333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45972.326152083333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45972.326152083333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45972.326152083333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45972.326152083333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45972.326152083333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45972.326152083333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45972.326152083333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45972.326152083333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45972.326152083333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45972.326152083333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45972.326152083333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45972.326152083333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45972.326152083333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45972.326152083333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45972.326152083333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45972.326152083333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45972.326152083333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45972.326152083333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45972.326152083333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45972.326152083333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45972.326152083333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45972.326152083333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45972.326152083333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45972.326152083333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45972.326152083333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45972.326152083333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45972.326152083333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45972.326152083333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45972.326152083333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45972.326152083333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45972.326152083333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45972.326152083333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45972.326152083333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45972.326152083333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45972.326152083333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45972.326152083333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45972.326152083333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45972.326152083333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45972.326152083333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45972.326152083333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45972.326152083333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45972.326152083333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80.494091898144688</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46.137274768516363</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39" ca="1" si="1">IFERROR(NOW()-F4,"")</f>
        <v>23.665040972220595</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s="106" customFormat="1" ht="30.75">
      <c r="A6" s="124" t="s">
        <v>39116</v>
      </c>
      <c r="B6" s="124" t="str">
        <f>IFERROR(VLOOKUP(D6,DB!A:K,11,0),"")</f>
        <v>R5</v>
      </c>
      <c r="C6" s="124">
        <v>1</v>
      </c>
      <c r="D6" s="124" t="s">
        <v>34677</v>
      </c>
      <c r="E6" s="124" t="s">
        <v>39021</v>
      </c>
      <c r="F6" s="125">
        <v>45972.080833333333</v>
      </c>
      <c r="G6" s="126">
        <f ca="1">IFERROR(NOW()-F6,"")</f>
        <v>0.24531874999956926</v>
      </c>
      <c r="H6" s="125">
        <v>45971.92391203704</v>
      </c>
      <c r="I6" s="124" t="str">
        <f>IFERROR(VLOOKUP(D6,DB!A:F,6,0),"")</f>
        <v>SCECO</v>
      </c>
      <c r="J6" s="124" t="str">
        <f>IFERROR(VLOOKUP(D6,DB!A:G,7,0),"")</f>
        <v>Dead</v>
      </c>
      <c r="K6" s="124" t="s">
        <v>39117</v>
      </c>
      <c r="L6" s="124" t="str">
        <f>IFERROR(VLOOKUP(D6,DB!A:I,9,0),"")</f>
        <v>Latis</v>
      </c>
    </row>
    <row r="7" spans="1:13">
      <c r="A7" s="124"/>
      <c r="B7" s="124" t="str">
        <f>IFERROR(VLOOKUP(D7,DB!A:K,11,0),"")</f>
        <v/>
      </c>
      <c r="C7" s="124"/>
      <c r="D7" s="124"/>
      <c r="E7" s="124"/>
      <c r="F7" s="125"/>
      <c r="G7" s="126">
        <f t="shared" ca="1" si="1"/>
        <v>45972.326152083333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45972.326152083333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45972.326152083333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45972.326152083333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45972.326152083333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45972.326152083333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45972.326152083333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45972.326152083333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45972.326152083333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45972.326152083333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45972.326152083333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45972.326152083333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45972.326152083333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45972.326152083333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45972.326152083333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45972.326152083333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45972.326152083333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45972.326152083333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45972.326152083333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45972.326152083333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45972.326152083333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45972.326152083333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45972.326152083333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45972.326152083333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45972.326152083333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45972.326152083333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45972.326152083333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45972.326152083333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45972.326152083333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45972.326152083333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45972.326152083333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45972.326152083333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45972.326152083333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45972.326152083333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45972.326152083333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45972.326152083333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45972.326152083333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45972.326152083333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45972.326152083333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45972.326152083333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45972.326152083333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45972.326152083333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45972.326152083333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45972.326152083333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45972.326152083333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45972.326152083333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45972.326152083333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45972.326152083333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45972.326152083333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45972.326152083333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45972.326152083333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45972.326152083333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45972.326152083333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45972.326152083333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45972.326152083333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45972.326152083333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45972.326152083333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45972.326152083333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45972.326152083333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45972.326152083333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45972.326152083333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45972.326152083333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45972.326152083333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45972.326152083333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45972.326152083333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45972.326152083333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45972.326152083333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45972.326152083333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45972.326152083333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45972.326152083333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45972.326152083333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45972.326152083333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45972.326152083333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45972.326152083333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45972.326152083333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45972.326152083333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45972.326152083333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45972.326152083333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45972.326152083333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45972.326152083333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45972.326152083333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45972.326152083333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45972.326152083333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45972.326152083333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45972.326152083333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45972.326152083333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45972.326152083333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45972.326152083333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45972.326152083333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45972.326152083333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45972.326152083333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45972.326152083333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45972.326152083333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45972.326152083333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45972.326152083333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45972.326152083333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45972.326152083333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45972.326152083333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45972.326152083333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45972.326152083333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45972.326152083333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45972.326152083333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45972.326152083333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45972.326152083333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45972.326152083333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45972.326152083333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45972.326152083333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45972.326152083333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45972.326152083333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45972.326152083333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45972.326152083333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45972.326152083333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45972.326152083333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45972.326152083333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45972.326152083333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45972.326152083333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45972.326152083333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45972.326152083333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45972.326152083333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45972.326152083333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45972.326152083333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45972.326152083333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45972.326152083333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45972.326152083333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45972.326152083333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45972.326152083333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45972.326152083333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45972.326152083333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45972.326152083333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45972.326152083333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45972.326152083333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45972.326152083333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45972.326152083333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45972.326152083333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45972.326152083333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45972.326152083333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45972.326152083333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45972.326152083333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45972.326152083333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45972.326152083333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45972.326152083333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45972.326152083333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45972.326152083333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45972.326152083333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45972.326152083333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45972.326152083333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45972.326152083333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45972.326152083333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45972.326152083333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45972.326152083333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45972.326152083333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45972.326152083333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45972.326152083333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45972.326152083333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45972.326152083333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45972.326152083333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45972.326152083333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45972.326152083333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45972.326152083333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45972.326152083333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45972.326152083333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45972.326152083333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45972.326152083333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45972.326152083333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45972.326152083333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45972.326152083333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45972.326152083333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45972.326152083333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45972.326152083333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45972.326152083333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45972.326152083333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45972.326152083333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45972.326152083333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45972.326152083333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45972.326152083333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45972.326152083333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45972.326152083333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45972.326152083333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45972.326152083333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45972.326152083333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45972.326152083333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45972.326152083333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45972.326152083333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45972.326152083333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45972.326152083333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45972.326152083333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45972.326152083333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45972.326152083333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45972.326152083333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45972.326152083333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45972.326152083333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45972.326152083333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45972.326152083333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45972.326152083333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45972.326152083333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45972.326152083333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45972.326152083333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45972.326152083333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45972.326152083333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45972.326152083333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45972.326152083333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45972.326152083333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45972.326152083333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45972.326152083333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45972.326152083333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45972.326152083333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45972.326152083333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45972.326152083333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45972.326152083333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45972.326152083333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45972.326152083333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45972.326152083333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45972.326152083333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45972.326152083333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45972.326152083333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45972.326152083333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45972.326152083333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45972.326152083333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45972.326152083333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45972.326152083333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45972.326152083333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45972.326152083333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45972.326152083333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45972.326152083333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45972.326152083333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45972.326152083333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45972.326152083333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45972.326152083333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45972.326152083333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45972.326152083333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45972.326152083333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45972.326152083333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45972.326152083333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45972.326152083333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45972.326152083333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45972.326152083333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45972.326152083333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45972.326152083333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45972.326152083333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45972.326152083333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45972.326152083333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45972.326152083333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45972.326152083333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45972.326152083333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tabSelected="1" workbookViewId="0">
      <selection activeCell="I7" sqref="I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39118</v>
      </c>
      <c r="B2" s="141" t="str">
        <f>IFERROR(VLOOKUP(D2,DB!A:K,11,0),"")</f>
        <v>R6</v>
      </c>
      <c r="C2" s="142">
        <v>4</v>
      </c>
      <c r="D2" s="141" t="s">
        <v>29823</v>
      </c>
      <c r="E2" s="124" t="s">
        <v>39021</v>
      </c>
      <c r="F2" s="157">
        <v>45972.32099537037</v>
      </c>
      <c r="G2" s="105">
        <f t="shared" ref="G2:G4" ca="1" si="0">IFERROR(NOW()-F2,"-")</f>
        <v>5.1567129630711861E-3</v>
      </c>
      <c r="H2" s="143">
        <v>45972.312824074077</v>
      </c>
      <c r="I2" s="141" t="str">
        <f>IFERROR(VLOOKUP(D2,DB!A:F,6,0),"")</f>
        <v>SCECO</v>
      </c>
      <c r="J2" s="141" t="str">
        <f>IFERROR(VLOOKUP(D2,DB!A:G,7,0),"")</f>
        <v>Dead</v>
      </c>
      <c r="K2" s="144"/>
      <c r="L2" s="145" t="str">
        <f>IFERROR(VLOOKUP(D2,DB!A:I,9,0),"")</f>
        <v>Latis</v>
      </c>
    </row>
    <row r="3" spans="1:16382" ht="31.5" customHeight="1">
      <c r="A3" s="140"/>
      <c r="B3" s="141" t="str">
        <f>IFERROR(VLOOKUP(D3,DB!A:K,11,0),"")</f>
        <v/>
      </c>
      <c r="C3" s="142"/>
      <c r="D3" s="141"/>
      <c r="E3" s="124"/>
      <c r="F3" s="143"/>
      <c r="G3" s="105">
        <f t="shared" ca="1" si="0"/>
        <v>45972.326152083333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45972.326152083333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45972.326152083333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45972.326152083333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45972.326152083333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45972.326152083333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45972.326152083333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45972.326152083333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45972.326152083333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45972.326152083333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45972.326152083333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45972.326152083333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45972.326152083333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45972.326152083333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45972.326152083333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45972.326152083333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45972.326152083333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45972.326152083333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45972.326152083333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45972.326152083333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45972.326152083333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45972.326152083333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45972.326152083333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45972.326152083333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45972.326152083333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45972.326152083333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45972.326152083333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45972.326152083333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45972.326152083333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45972.326152083333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45972.326152083333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45972.326152083333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45972.326152083333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45972.326152083333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45972.326152083333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45972.326152083333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45972.326152083333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45972.326152083333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45972.326152083333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45972.326152083333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45972.326152083333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45972.326152083333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45972.326152083333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45972.326152083333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45972.326152083333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45972.326152083333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45972.326152083333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45972.326152083333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45972.326152083333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45972.326152083333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45972.326152083333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45972.326152083333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45972.326152083333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45972.326152083333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45972.326152083333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45972.326152083333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45972.326152083333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45972.326152083333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45972.326152083333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45972.326152083333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45972.326152083333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45972.326152083333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45972.326152083333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45972.326152083333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45972.326152083333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45972.326152083333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45972.326152083333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45972.326152083333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45972.326152083333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45972.326152083333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45972.326152083333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45972.326152083333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45972.326152083333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45972.326152083333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45972.326152083333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45972.326152083333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45972.326152083333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45972.326152083333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45972.326152083333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45972.326152083333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45972.326152083333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45972.326152083333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45972.326152083333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45972.326152083333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45972.326152083333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45972.326152083333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45972.326152083333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45972.326152083333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45972.326152083333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45972.326152083333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45972.326152083333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45972.326152083333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45972.326152083333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45972.326152083333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45972.326152083333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45972.326152083333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45972.326152083333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45972.326152083333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45972.326152083333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45972.326152083333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45972.326152083333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45972.326152083333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45972.326152083333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45972.326152083333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45972.326152083333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45972.326152083333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45972.326152083333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45972.326152083333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45972.326152083333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45972.326152083333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45972.326152083333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45972.326152083333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45972.326152083333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45972.326152083333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45972.326152083333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45972.326152083333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45972.326152083333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45972.326152083333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45972.326152083333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45972.326152083333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45972.326152083333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45972.326152083333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45972.326152083333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45972.326152083333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45972.326152083333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45972.326152083333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45972.326152083333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45972.326152083333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45972.326152083333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45972.326152083333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45972.326152083333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45972.326152083333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45972.326152083333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45972.326152083333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45972.326152083333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45972.326152083333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45972.326152083333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45972.326152083333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45972.326152083333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45972.326152083333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45972.326152083333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45972.326152083333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45972.326152083333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45972.326152083333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45972.326152083333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45972.326152083333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45972.326152083333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45972.326152083333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45972.326152083333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45972.326152083333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45972.326152083333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45972.326152083333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45972.326152083333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45972.326152083333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45972.326152083333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45972.326152083333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45972.326152083333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45972.326152083333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45972.326152083333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45972.326152083333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45972.326152083333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45972.326152083333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45972.326152083333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45972.326152083333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