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76" documentId="120_S{2AC9BD13-BADA-5192-A53E-5A8FF88502F6}" xr6:coauthVersionLast="47" xr6:coauthVersionMax="47" xr10:uidLastSave="{BD280CE1-4D50-4E91-A2CC-6B4C1EABF19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G6" i="5"/>
  <c r="G7"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<sst xmlns="http://schemas.openxmlformats.org/spreadsheetml/2006/main" count="180281" uniqueCount="39125">
  <si>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</si>
  <si>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</si>
  <si>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</si>
  <si>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</si>
  <si>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</si>
  <si>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</si>
  <si>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</si>
  <si>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</si>
  <si>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</si>
  <si>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</si>
  <si>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</si>
  <si>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</si>
  <si>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</si>
  <si>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</si>
  <si>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</si>
  <si>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</si>
  <si>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</si>
  <si>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</si>
  <si>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</si>
  <si>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</si>
  <si>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</si>
  <si>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</si>
  <si>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</si>
  <si>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</si>
  <si>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</si>
  <si>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</si>
  <si>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</si>
  <si>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</si>
  <si>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</si>
  <si>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</si>
  <si>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</si>
  <si>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</si>
  <si>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</si>
  <si>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</si>
  <si>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</si>
  <si>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</si>
  <si>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</si>
  <si>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</si>
  <si>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</si>
  <si>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</si>
  <si>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</si>
  <si>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</si>
  <si>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</si>
  <si>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</si>
  <si>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</si>
  <si>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</si>
  <si>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</si>
  <si>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</si>
  <si>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</si>
  <si>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</si>
  <si>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</si>
  <si>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</si>
  <si>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</si>
  <si>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</si>
  <si>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</si>
  <si>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</si>
  <si>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</si>
  <si>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</si>
  <si>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</si>
  <si>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</si>
  <si>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</si>
  <si>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</si>
  <si>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</si>
  <si>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</si>
  <si>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</si>
  <si>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</si>
  <si>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</si>
  <si>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</si>
  <si>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</si>
  <si>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</si>
  <si>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</si>
  <si>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</si>
  <si>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</si>
  <si>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</si>
  <si>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</si>
  <si>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</si>
  <si>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</si>
  <si>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</si>
  <si>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</si>
  <si>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</si>
  <si>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</si>
  <si>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</si>
  <si>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</si>
  <si>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</si>
  <si>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</si>
  <si>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</si>
  <si>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</si>
  <si>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</si>
  <si>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</si>
  <si>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</si>
  <si>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</si>
  <si>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</si>
  <si>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</si>
  <si>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</si>
  <si>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</si>
  <si>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</si>
  <si>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</si>
  <si>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</si>
  <si>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</si>
  <si>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</si>
  <si>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</si>
  <si>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</si>
  <si>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</si>
  <si>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</si>
  <si>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</si>
  <si>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</si>
  <si>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</si>
  <si>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</si>
  <si>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</si>
  <si>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</si>
  <si>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</si>
  <si>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</si>
  <si>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</si>
  <si>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</si>
  <si>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</si>
  <si>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</si>
  <si>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</si>
  <si>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</si>
  <si>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</si>
  <si>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</si>
  <si>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</si>
  <si>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</si>
  <si>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</si>
  <si>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</si>
  <si>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</si>
  <si>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</si>
  <si>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</si>
  <si>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</si>
  <si>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</si>
  <si>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</si>
  <si>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</si>
  <si>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</si>
  <si>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</si>
  <si>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</si>
  <si>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</si>
  <si>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</si>
  <si>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</si>
  <si>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</si>
  <si>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</si>
  <si>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</si>
  <si>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</si>
  <si>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</si>
  <si>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</si>
  <si>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</si>
  <si>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</si>
  <si>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</si>
  <si>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</si>
  <si>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</si>
  <si>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</si>
  <si>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</si>
  <si>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</si>
  <si>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</si>
  <si>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</si>
  <si>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</si>
  <si>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</si>
  <si>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</si>
  <si>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</si>
  <si>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</si>
  <si>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</si>
  <si>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</si>
  <si>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</si>
  <si>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</si>
  <si>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</si>
  <si>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</si>
  <si>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</si>
  <si>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</si>
  <si>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</si>
  <si>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</si>
  <si>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</si>
  <si>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</si>
  <si>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</si>
  <si>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</si>
  <si>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</si>
  <si>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</si>
  <si>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</si>
  <si>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</si>
  <si>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</si>
  <si>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</si>
  <si>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</si>
  <si>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</si>
  <si>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</si>
  <si>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</si>
  <si>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</si>
  <si>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</si>
  <si>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</si>
  <si>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</si>
  <si>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</si>
  <si>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</si>
  <si>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</si>
  <si>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</si>
  <si>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</si>
  <si>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</si>
  <si>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</si>
  <si>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</si>
  <si>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</si>
  <si>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</si>
  <si>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</si>
  <si>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</si>
  <si>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</si>
  <si>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</si>
  <si>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</si>
  <si>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</si>
  <si>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</si>
  <si>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</si>
  <si>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</si>
  <si>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</si>
  <si>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</si>
  <si>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</si>
  <si>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</si>
  <si>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</si>
  <si>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</si>
  <si>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</si>
  <si>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</si>
  <si>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</si>
  <si>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</si>
  <si>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</si>
  <si>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</si>
  <si>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</si>
  <si>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</si>
  <si>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</si>
  <si>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</si>
  <si>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</si>
  <si>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</si>
  <si>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</si>
  <si>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</si>
  <si>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</si>
  <si>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</si>
  <si>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</si>
  <si>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</si>
  <si>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</si>
  <si>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</si>
  <si>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</si>
  <si>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</si>
  <si>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</si>
  <si>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</si>
  <si>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</si>
  <si>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</si>
  <si>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</si>
  <si>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</si>
  <si>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</si>
  <si>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</si>
  <si>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</si>
  <si>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</si>
  <si>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</si>
  <si>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</si>
  <si>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</si>
  <si>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</si>
  <si>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</si>
  <si>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</si>
  <si>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</si>
  <si>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</si>
  <si>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</si>
  <si>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</si>
  <si>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</si>
  <si>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</si>
  <si>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</si>
  <si>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</si>
  <si>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</si>
  <si>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</si>
  <si>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</si>
  <si>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</si>
  <si>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</si>
  <si>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</si>
  <si>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</si>
  <si>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</si>
  <si>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</si>
  <si>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</si>
  <si>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</si>
  <si>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</si>
  <si>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</si>
  <si>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</si>
  <si>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</si>
  <si>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</si>
  <si>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</si>
  <si>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</si>
  <si>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</si>
  <si>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</si>
  <si>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</si>
  <si>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</si>
  <si>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</si>
  <si>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</si>
  <si>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</si>
  <si>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</si>
  <si>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</si>
  <si>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</si>
  <si>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</si>
  <si>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</si>
  <si>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</si>
  <si>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</si>
  <si>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</si>
  <si>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</si>
  <si>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</si>
  <si>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</si>
  <si>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</si>
  <si>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</si>
  <si>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</si>
  <si>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</si>
  <si>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</si>
  <si>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</si>
  <si>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</si>
  <si>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</si>
  <si>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</si>
  <si>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</si>
  <si>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</si>
  <si>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</si>
  <si>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</si>
  <si>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</si>
  <si>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</si>
  <si>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</si>
  <si>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</si>
  <si>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</si>
  <si>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</si>
  <si>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</si>
  <si>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</si>
  <si>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</si>
  <si>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</si>
  <si>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</si>
  <si>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</si>
  <si>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</si>
  <si>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</si>
  <si>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</si>
  <si>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</si>
  <si>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</si>
  <si>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</si>
  <si>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</si>
  <si>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</si>
  <si>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</si>
  <si>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</si>
  <si>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</si>
  <si>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</si>
  <si>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</si>
  <si>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</si>
  <si>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</si>
  <si>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</si>
  <si>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</si>
  <si>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</si>
  <si>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</si>
  <si>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</si>
  <si>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</si>
  <si>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</si>
  <si>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</si>
  <si>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</si>
  <si>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</si>
  <si>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</si>
  <si>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</si>
  <si>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</si>
  <si>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</si>
  <si>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</si>
  <si>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</si>
  <si>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</si>
  <si>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</si>
  <si>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</si>
  <si>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</si>
  <si>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</si>
  <si>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</si>
  <si>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</si>
  <si>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</si>
  <si>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</si>
  <si>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</si>
  <si>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</si>
  <si>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</si>
  <si>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</si>
  <si>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</si>
  <si>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</si>
  <si>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</si>
  <si>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</si>
  <si>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</si>
  <si>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</si>
  <si>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</si>
  <si>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</si>
  <si>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</si>
  <si>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</si>
  <si>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</si>
  <si>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</si>
  <si>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</si>
  <si>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</si>
  <si>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</si>
  <si>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</si>
  <si>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</si>
  <si>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</si>
  <si>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</si>
  <si>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</si>
  <si>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</si>
  <si>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</si>
  <si>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</si>
  <si>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</si>
  <si>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</si>
  <si>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</si>
  <si>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</si>
  <si>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</si>
  <si>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</si>
  <si>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</si>
  <si>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</si>
  <si>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</si>
  <si>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</si>
  <si>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</si>
  <si>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</si>
  <si>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</si>
  <si>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</si>
  <si>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</si>
  <si>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</si>
  <si>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</si>
  <si>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</si>
  <si>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</si>
  <si>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</si>
  <si>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</si>
  <si>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</si>
  <si>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</si>
  <si>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</si>
  <si>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</si>
  <si>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</si>
  <si>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</si>
  <si>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</si>
  <si>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</si>
  <si>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</si>
  <si>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</si>
  <si>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</si>
  <si>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</si>
  <si>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</si>
  <si>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</si>
  <si>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</si>
  <si>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</si>
  <si>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</si>
  <si>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</si>
  <si>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</si>
  <si>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</si>
  <si>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</si>
  <si>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</si>
  <si>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</si>
  <si>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</si>
  <si>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</si>
  <si>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</si>
  <si>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</si>
  <si>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</si>
  <si>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</si>
  <si>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</si>
  <si>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</si>
  <si>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</si>
  <si>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</si>
  <si>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</si>
  <si>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</si>
  <si>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</si>
  <si>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</si>
  <si>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</si>
  <si>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</si>
  <si>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</si>
  <si>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</si>
  <si>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</si>
  <si>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</si>
  <si>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</si>
  <si>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</si>
  <si>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</si>
  <si>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</si>
  <si>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</si>
  <si>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</si>
  <si>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</si>
  <si>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</si>
  <si>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</si>
  <si>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</si>
  <si>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</si>
  <si>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</si>
  <si>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</si>
  <si>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</si>
  <si>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</si>
  <si>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</si>
  <si>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</si>
  <si>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</si>
  <si>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</si>
  <si>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</si>
  <si>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</si>
  <si>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</si>
  <si>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</si>
  <si>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</si>
  <si>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</si>
  <si>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</si>
  <si>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</si>
  <si>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</si>
  <si>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</si>
  <si>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</si>
  <si>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</si>
  <si>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</si>
  <si>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</si>
  <si>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</si>
  <si>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</si>
  <si>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</si>
  <si>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</si>
  <si>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</si>
  <si>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</si>
  <si>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</si>
  <si>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</si>
  <si>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</si>
  <si>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</si>
  <si>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</si>
  <si>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</si>
  <si>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</si>
  <si>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</si>
  <si>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</si>
  <si>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</si>
  <si>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</si>
  <si>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</si>
  <si>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</si>
  <si>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</si>
  <si>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</si>
  <si>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</si>
  <si>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</si>
  <si>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</si>
  <si>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</si>
  <si>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</si>
  <si>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</si>
  <si>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</si>
  <si>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</si>
  <si>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</si>
  <si>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</si>
  <si>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</si>
  <si>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</si>
  <si>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</si>
  <si>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</si>
  <si>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</si>
  <si>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</si>
  <si>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</si>
  <si>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</si>
  <si>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</si>
  <si>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</si>
  <si>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</si>
  <si>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</si>
  <si>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</si>
  <si>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</si>
  <si>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</si>
  <si>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</si>
  <si>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</si>
  <si>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</si>
  <si>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</si>
  <si>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</si>
  <si>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</si>
  <si>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</si>
  <si>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</si>
  <si>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</si>
  <si>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</si>
  <si>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</si>
  <si>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</si>
  <si>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</si>
  <si>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</si>
  <si>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</si>
  <si>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</si>
  <si>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</si>
  <si>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</si>
  <si>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</si>
  <si>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</si>
  <si>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</si>
  <si>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</si>
  <si>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</si>
  <si>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</si>
  <si>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</si>
  <si>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</si>
  <si>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</si>
  <si>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</si>
  <si>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</si>
  <si>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</si>
  <si>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</si>
  <si>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</si>
  <si>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</si>
  <si>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</si>
  <si>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</si>
  <si>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</si>
  <si>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</si>
  <si>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</si>
  <si>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</si>
  <si>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</si>
  <si>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</si>
  <si>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</si>
  <si>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</si>
  <si>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</si>
  <si>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</si>
  <si>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</si>
  <si>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</si>
  <si>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</si>
  <si>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</si>
  <si>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</si>
  <si>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</si>
  <si>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</si>
  <si>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</si>
  <si>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</si>
  <si>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</si>
  <si>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</si>
  <si>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</si>
  <si>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</si>
  <si>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</si>
  <si>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</si>
  <si>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</si>
  <si>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</si>
  <si>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</si>
  <si>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</si>
  <si>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</si>
  <si>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</si>
  <si>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</si>
  <si>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</si>
  <si>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</si>
  <si>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</si>
  <si>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</si>
  <si>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</si>
  <si>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</si>
  <si>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</si>
  <si>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</si>
  <si>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</si>
  <si>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</si>
  <si>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</si>
  <si>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</si>
  <si>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</si>
  <si>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</si>
  <si>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</si>
  <si>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</si>
  <si>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</si>
  <si>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</si>
  <si>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</si>
  <si>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</si>
  <si>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</si>
  <si>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</si>
  <si>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</si>
  <si>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</si>
  <si>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</si>
  <si>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</si>
  <si>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</si>
  <si>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</si>
  <si>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</si>
  <si>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</si>
  <si>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</si>
  <si>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</si>
  <si>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</si>
  <si>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</si>
  <si>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</si>
  <si>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</si>
  <si>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</si>
  <si>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</si>
  <si>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</si>
  <si>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</si>
  <si>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</si>
  <si>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</si>
  <si>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</si>
  <si>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</si>
  <si>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</si>
  <si>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</si>
  <si>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</si>
  <si>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</si>
  <si>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</si>
  <si>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</si>
  <si>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</si>
  <si>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</si>
  <si>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</si>
  <si>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</si>
  <si>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</si>
  <si>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</si>
  <si>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</si>
  <si>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</si>
  <si>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</si>
  <si>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</si>
  <si>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</si>
  <si>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</si>
  <si>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</si>
  <si>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</si>
  <si>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</si>
  <si>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</si>
  <si>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</si>
  <si>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</si>
  <si>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</si>
  <si>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</si>
  <si>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</si>
  <si>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</si>
  <si>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</si>
  <si>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</si>
  <si>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</si>
  <si>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</si>
  <si>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</si>
  <si>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</si>
  <si>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</si>
  <si>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</si>
  <si>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</si>
  <si>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</si>
  <si>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</si>
  <si>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</si>
  <si>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</si>
  <si>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</si>
  <si>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</si>
  <si>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</si>
  <si>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</si>
  <si>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</si>
  <si>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</si>
  <si>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</si>
  <si>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</si>
  <si>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</si>
  <si>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</si>
  <si>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</si>
  <si>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</si>
  <si>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</si>
  <si>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</si>
  <si>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</si>
  <si>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</si>
  <si>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</si>
  <si>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</si>
  <si>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</si>
  <si>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</si>
  <si>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</si>
  <si>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</si>
  <si>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</si>
  <si>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</si>
  <si>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</si>
  <si>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</si>
  <si>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</si>
  <si>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</si>
  <si>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</si>
  <si>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</si>
  <si>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</si>
  <si>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</si>
  <si>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</si>
  <si>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</si>
  <si>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</si>
  <si>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</si>
  <si>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</si>
  <si>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</si>
  <si>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</si>
  <si>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</si>
  <si>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</si>
  <si>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</si>
  <si>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</si>
  <si>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</si>
  <si>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</si>
  <si>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</si>
  <si>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</si>
  <si>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</si>
  <si>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</si>
  <si>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</si>
  <si>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</si>
  <si>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</si>
  <si>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</si>
  <si>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</si>
  <si>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</si>
  <si>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</si>
  <si>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</si>
  <si>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</si>
  <si>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</si>
  <si>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</si>
  <si>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</si>
  <si>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</si>
  <si>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</si>
  <si>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</si>
  <si>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</si>
  <si>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</si>
  <si>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</si>
  <si>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</si>
  <si>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</si>
  <si>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</si>
  <si>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</si>
  <si>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</si>
  <si>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</si>
  <si>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</si>
  <si>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</si>
  <si>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</si>
  <si>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</si>
  <si>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</si>
  <si>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</si>
  <si>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</si>
  <si>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</si>
  <si>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</si>
  <si>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</si>
  <si>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</si>
  <si>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</si>
  <si>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</si>
  <si>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</si>
  <si>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</si>
  <si>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</si>
  <si>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</si>
  <si>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</si>
  <si>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</si>
  <si>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</si>
  <si>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</si>
  <si>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</si>
  <si>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</si>
  <si>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</si>
  <si>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</si>
  <si>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</si>
  <si>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</si>
  <si>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</si>
  <si>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</si>
  <si>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</si>
  <si>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</si>
  <si>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</si>
  <si>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</si>
  <si>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</si>
  <si>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</si>
  <si>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</si>
  <si>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</si>
  <si>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</si>
  <si>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</si>
  <si>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</si>
  <si>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</si>
  <si>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</si>
  <si>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</si>
  <si>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</si>
  <si>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</si>
  <si>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</si>
  <si>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</si>
  <si>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</si>
  <si>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</si>
  <si>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</si>
  <si>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</si>
  <si>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</si>
  <si>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</si>
  <si>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</si>
  <si>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</si>
  <si>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</si>
  <si>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</si>
  <si>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</si>
  <si>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</si>
  <si>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</si>
  <si>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</si>
  <si>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</si>
  <si>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</si>
  <si>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</si>
  <si>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</si>
  <si>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</si>
  <si>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</si>
  <si>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</si>
  <si>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</si>
  <si>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</si>
  <si>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</si>
  <si>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</si>
  <si>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</si>
  <si>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</si>
  <si>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</si>
  <si>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</si>
  <si>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</si>
  <si>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</si>
  <si>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</si>
  <si>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</si>
  <si>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</si>
  <si>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</si>
  <si>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</si>
  <si>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</si>
  <si>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</si>
  <si>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</si>
  <si>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</si>
  <si>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</si>
  <si>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</si>
  <si>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</si>
  <si>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</si>
  <si>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</si>
  <si>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</si>
  <si>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</si>
  <si>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</si>
  <si>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</si>
  <si>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</si>
  <si>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</si>
  <si>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</si>
  <si>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</si>
  <si>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</si>
  <si>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</si>
  <si>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</si>
  <si>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</si>
  <si>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</si>
  <si>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</si>
  <si>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</si>
  <si>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</si>
  <si>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</si>
  <si>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</si>
  <si>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</si>
  <si>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</si>
  <si>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</si>
  <si>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</si>
  <si>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</si>
  <si>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</si>
  <si>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</si>
  <si>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</si>
  <si>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</si>
  <si>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</si>
  <si>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</si>
  <si>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</si>
  <si>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</si>
  <si>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</si>
  <si>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</si>
  <si>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</si>
  <si>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</si>
  <si>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</si>
  <si>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</si>
  <si>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</si>
  <si>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</si>
  <si>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</si>
  <si>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</si>
  <si>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</si>
  <si>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</si>
  <si>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</si>
  <si>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</si>
  <si>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</si>
  <si>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</si>
  <si>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</si>
  <si>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</si>
  <si>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</si>
  <si>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</si>
  <si>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</si>
  <si>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</si>
  <si>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</si>
  <si>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</si>
  <si>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</si>
  <si>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</si>
  <si>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</si>
  <si>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</si>
  <si>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</si>
  <si>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</si>
  <si>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</si>
  <si>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</si>
  <si>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</si>
  <si>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</si>
  <si>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</si>
  <si>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</si>
  <si>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</si>
  <si>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</si>
  <si>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</si>
  <si>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</si>
  <si>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</si>
  <si>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</si>
  <si>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</si>
  <si>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</si>
  <si>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</si>
  <si>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</si>
  <si>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</si>
  <si>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</si>
  <si>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</si>
  <si>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</si>
  <si>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</si>
  <si>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</si>
  <si>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</si>
  <si>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</si>
  <si>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</si>
  <si>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</si>
  <si>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</si>
  <si>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</si>
  <si>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</si>
  <si>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</si>
  <si>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</si>
  <si>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</si>
  <si>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</si>
  <si>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</si>
  <si>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</si>
  <si>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</si>
  <si>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</si>
  <si>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</si>
  <si>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</si>
  <si>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</si>
  <si>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</si>
  <si>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</si>
  <si>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</si>
  <si>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</si>
  <si>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</si>
  <si>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</si>
  <si>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</si>
  <si>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</si>
  <si>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</si>
  <si>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</si>
  <si>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</si>
  <si>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</si>
  <si>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</si>
  <si>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</si>
  <si>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</si>
  <si>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</si>
  <si>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</si>
  <si>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</si>
  <si>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</si>
  <si>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</si>
  <si>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</si>
  <si>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</si>
  <si>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</si>
  <si>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</si>
  <si>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</si>
  <si>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</si>
  <si>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</si>
  <si>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</si>
  <si>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</si>
  <si>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</si>
  <si>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</si>
  <si>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</si>
  <si>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</si>
  <si>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</si>
  <si>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</si>
  <si>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</si>
  <si>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</si>
  <si>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</si>
  <si>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</si>
  <si>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</si>
  <si>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</si>
  <si>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</si>
  <si>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</si>
  <si>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</si>
  <si>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</si>
  <si>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</si>
  <si>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</si>
  <si>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</si>
  <si>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</si>
  <si>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</si>
  <si>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</si>
  <si>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</si>
  <si>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</si>
  <si>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</si>
  <si>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</si>
  <si>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</si>
  <si>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</si>
  <si>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</si>
  <si>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</si>
  <si>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</si>
  <si>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</si>
  <si>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</si>
  <si>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</si>
  <si>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</si>
  <si>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</si>
  <si>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</si>
  <si>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</si>
  <si>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</si>
  <si>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</si>
  <si>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</si>
  <si>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</si>
  <si>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</si>
  <si>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</si>
  <si>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</si>
  <si>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</si>
  <si>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</si>
  <si>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</si>
  <si>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</si>
  <si>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</si>
  <si>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</si>
  <si>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</si>
  <si>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</si>
  <si>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</si>
  <si>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</si>
  <si>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</si>
  <si>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</si>
  <si>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</si>
  <si>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</si>
  <si>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</si>
  <si>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</si>
  <si>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</si>
  <si>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</si>
  <si>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</si>
  <si>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</si>
  <si>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</si>
  <si>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</si>
  <si>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</si>
  <si>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</si>
  <si>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</si>
  <si>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</si>
  <si>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</si>
  <si>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</si>
  <si>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</si>
  <si>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</si>
  <si>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</si>
  <si>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</si>
  <si>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</si>
  <si>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</si>
  <si>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</si>
  <si>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</si>
  <si>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</si>
  <si>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</si>
  <si>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</si>
  <si>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</si>
  <si>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</si>
  <si>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</si>
  <si>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</si>
  <si>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</si>
  <si>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</si>
  <si>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</si>
  <si>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</si>
  <si>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</si>
  <si>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</si>
  <si>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</si>
  <si>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</si>
  <si>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</si>
  <si>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</si>
  <si>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</si>
  <si>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</si>
  <si>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</si>
  <si>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</si>
  <si>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</si>
  <si>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</si>
  <si>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</si>
  <si>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</si>
  <si>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</si>
  <si>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</si>
  <si>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</si>
  <si>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</si>
  <si>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</si>
  <si>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</si>
  <si>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</si>
  <si>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</si>
  <si>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</si>
  <si>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</si>
  <si>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</si>
  <si>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</si>
  <si>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</si>
  <si>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</si>
  <si>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</si>
  <si>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</si>
  <si>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</si>
  <si>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</si>
  <si>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</si>
  <si>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</si>
  <si>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</si>
  <si>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</si>
  <si>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</si>
  <si>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</si>
  <si>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</si>
  <si>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</si>
  <si>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</si>
  <si>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</si>
  <si>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</si>
  <si>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</si>
  <si>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</si>
  <si>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</si>
  <si>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</si>
  <si>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</si>
  <si>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</si>
  <si>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</si>
  <si>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</si>
  <si>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</si>
  <si>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</si>
  <si>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</si>
  <si>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</si>
  <si>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</si>
  <si>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</si>
  <si>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</si>
  <si>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</si>
  <si>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</si>
  <si>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</si>
  <si>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</si>
  <si>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</si>
  <si>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</si>
  <si>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</si>
  <si>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</si>
  <si>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</si>
  <si>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</si>
  <si>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</si>
  <si>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</si>
  <si>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</si>
  <si>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</si>
  <si>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</si>
  <si>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</si>
  <si>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</si>
  <si>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</si>
  <si>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</si>
  <si>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</si>
  <si>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</si>
  <si>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</si>
  <si>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</si>
  <si>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</si>
  <si>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</si>
  <si>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</si>
  <si>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</si>
  <si>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</si>
  <si>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</si>
  <si>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</si>
  <si>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</si>
  <si>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</si>
  <si>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</si>
  <si>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</si>
  <si>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</si>
  <si>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</si>
  <si>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</si>
  <si>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</si>
  <si>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</si>
  <si>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</si>
  <si>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</si>
  <si>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</si>
  <si>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</si>
  <si>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</si>
  <si>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</si>
  <si>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</si>
  <si>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</si>
  <si>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</si>
  <si>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</si>
  <si>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</si>
  <si>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</si>
  <si>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</si>
  <si>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</si>
  <si>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</si>
  <si>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</si>
  <si>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</si>
  <si>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</si>
  <si>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</si>
  <si>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</si>
  <si>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</si>
  <si>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</si>
  <si>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</si>
  <si>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</si>
  <si>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</si>
  <si>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</si>
  <si>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</si>
  <si>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</si>
  <si>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</si>
  <si>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</si>
  <si>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</si>
  <si>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</si>
  <si>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</si>
  <si>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</si>
  <si>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</si>
  <si>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</si>
  <si>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</si>
  <si>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</si>
  <si>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</si>
  <si>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</si>
  <si>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</si>
  <si>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</si>
  <si>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</si>
  <si>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</si>
  <si>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</si>
  <si>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</si>
  <si>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</si>
  <si>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</si>
  <si>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</si>
  <si>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</si>
  <si>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</si>
  <si>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</si>
  <si>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</si>
  <si>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</si>
  <si>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</si>
  <si>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</si>
  <si>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</si>
  <si>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</si>
  <si>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</si>
  <si>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</si>
  <si>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</si>
  <si>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</si>
  <si>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</si>
  <si>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</si>
  <si>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</si>
  <si>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</si>
  <si>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</si>
  <si>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</si>
  <si>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</si>
  <si>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</si>
  <si>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</si>
  <si>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</si>
  <si>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</si>
  <si>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</si>
  <si>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</si>
  <si>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</si>
  <si>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</si>
  <si>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</si>
  <si>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</si>
  <si>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</si>
  <si>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</si>
  <si>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</si>
  <si>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</si>
  <si>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</si>
  <si>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</si>
  <si>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</si>
  <si>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</si>
  <si>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</si>
  <si>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</si>
  <si>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</si>
  <si>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</si>
  <si>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</si>
  <si>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</si>
  <si>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</si>
  <si>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</si>
  <si>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</si>
  <si>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</si>
  <si>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</si>
  <si>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</si>
  <si>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</si>
  <si>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</si>
  <si>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</si>
  <si>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</si>
  <si>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</si>
  <si>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</si>
  <si>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</si>
  <si>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</si>
  <si>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</si>
  <si>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</si>
  <si>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</si>
  <si>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</si>
  <si>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</si>
  <si>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</si>
  <si>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</si>
  <si>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</si>
  <si>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</si>
  <si>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</si>
  <si>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</si>
  <si>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</si>
  <si>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</si>
  <si>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</si>
  <si>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</si>
  <si>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</si>
  <si>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</si>
  <si>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</si>
  <si>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</si>
  <si>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</si>
  <si>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</si>
  <si>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</si>
  <si>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</si>
  <si>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</si>
  <si>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</si>
  <si>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</si>
  <si>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</si>
  <si>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</si>
  <si>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</si>
  <si>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</si>
  <si>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</si>
  <si>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</si>
  <si>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</si>
  <si>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</si>
  <si>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</si>
  <si>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</si>
  <si>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</si>
  <si>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</si>
  <si>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</si>
  <si>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</si>
  <si>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</si>
  <si>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</si>
  <si>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</si>
  <si>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</si>
  <si>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</si>
  <si>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</si>
  <si>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</si>
  <si>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</si>
  <si>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</si>
  <si>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</si>
  <si>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</si>
  <si>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</si>
  <si>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</si>
  <si>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</si>
  <si>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</si>
  <si>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</si>
  <si>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</si>
  <si>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</si>
  <si>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</si>
  <si>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</si>
  <si>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</si>
  <si>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</si>
  <si>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</si>
  <si>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</si>
  <si>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</si>
  <si>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</si>
  <si>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</si>
  <si>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</si>
  <si>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</si>
  <si>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</si>
  <si>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</si>
  <si>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</si>
  <si>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</si>
  <si>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</si>
  <si>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</si>
  <si>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</si>
  <si>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</si>
  <si>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</si>
  <si>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</si>
  <si>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</si>
  <si>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</si>
  <si>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</si>
  <si>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</si>
  <si>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</si>
  <si>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</si>
  <si>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</si>
  <si>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</si>
  <si>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</si>
  <si>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</si>
  <si>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</si>
  <si>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</si>
  <si>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</si>
  <si>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</si>
  <si>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</si>
  <si>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</si>
  <si>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</si>
  <si>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</si>
  <si>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</si>
  <si>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</si>
  <si>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</si>
  <si>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</si>
  <si>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</si>
  <si>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</si>
  <si>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</si>
  <si>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</si>
  <si>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</si>
  <si>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</si>
  <si>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</si>
  <si>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</si>
  <si>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</si>
  <si>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</si>
  <si>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</si>
  <si>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</si>
  <si>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</si>
  <si>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</si>
  <si>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</si>
  <si>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</si>
  <si>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</si>
  <si>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</si>
  <si>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</si>
  <si>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</si>
  <si>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</si>
  <si>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</si>
  <si>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</si>
  <si>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</si>
  <si>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</si>
  <si>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</si>
  <si>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</si>
  <si>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</si>
  <si>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</si>
  <si>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</si>
  <si>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</si>
  <si>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</si>
  <si>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</si>
  <si>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</si>
  <si>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</si>
  <si>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</si>
  <si>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</si>
  <si>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</si>
  <si>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</si>
  <si>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</si>
  <si>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</si>
  <si>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</si>
  <si>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</si>
  <si>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</si>
  <si>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</si>
  <si>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</si>
  <si>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</si>
  <si>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</si>
  <si>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</si>
  <si>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</si>
  <si>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</si>
  <si>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</si>
  <si>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</si>
  <si>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</si>
  <si>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</si>
  <si>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</si>
  <si>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</si>
  <si>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</si>
  <si>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</si>
  <si>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</si>
  <si>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</si>
  <si>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</si>
  <si>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</si>
  <si>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</si>
  <si>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</si>
  <si>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</si>
  <si>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</si>
  <si>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</si>
  <si>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</si>
  <si>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</si>
  <si>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</si>
  <si>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</si>
  <si>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</si>
  <si>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</si>
  <si>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</si>
  <si>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</si>
  <si>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</si>
  <si>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</si>
  <si>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</si>
  <si>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</si>
  <si>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</si>
  <si>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</si>
  <si>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</si>
  <si>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</si>
  <si>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</si>
  <si>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</si>
  <si>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</si>
  <si>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</si>
  <si>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</si>
  <si>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</si>
  <si>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</si>
  <si>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</si>
  <si>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</si>
  <si>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</si>
  <si>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</si>
  <si>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</si>
  <si>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</si>
  <si>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</si>
  <si>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</si>
  <si>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</si>
  <si>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</si>
  <si>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</si>
  <si>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</si>
  <si>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</si>
  <si>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</si>
  <si>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</si>
  <si>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</si>
  <si>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</si>
  <si>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</si>
  <si>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</si>
  <si>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</si>
  <si>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</si>
  <si>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</si>
  <si>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</si>
  <si>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</si>
  <si>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</si>
  <si>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</si>
  <si>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</si>
  <si>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</si>
  <si>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</si>
  <si>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</si>
  <si>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</si>
  <si>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</si>
  <si>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</si>
  <si>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</si>
  <si>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</si>
  <si>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</si>
  <si>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</si>
  <si>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</si>
  <si>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</si>
  <si>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</si>
  <si>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</si>
  <si>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</si>
  <si>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</si>
  <si>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</si>
  <si>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</si>
  <si>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</si>
  <si>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</si>
  <si>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</si>
  <si>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</si>
  <si>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</si>
  <si>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</si>
  <si>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</si>
  <si>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</si>
  <si>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</si>
  <si>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</si>
  <si>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</si>
  <si>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</si>
  <si>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</si>
  <si>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</si>
  <si>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</si>
  <si>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</si>
  <si>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</si>
  <si>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</si>
  <si>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</si>
  <si>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</si>
  <si>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</si>
  <si>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</si>
  <si>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</si>
  <si>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</si>
  <si>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</si>
  <si>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</si>
  <si>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</si>
  <si>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</si>
  <si>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</si>
  <si>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</si>
  <si>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</si>
  <si>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</si>
  <si>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</si>
  <si>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</si>
  <si>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</si>
  <si>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</si>
  <si>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</si>
  <si>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</si>
  <si>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</si>
  <si>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</si>
  <si>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</si>
  <si>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</si>
  <si>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</si>
  <si>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</si>
  <si>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</si>
  <si>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</si>
  <si>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</si>
  <si>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</si>
  <si>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</si>
  <si>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</si>
  <si>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</si>
  <si>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</si>
  <si>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</si>
  <si>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</si>
  <si>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</si>
  <si>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</si>
  <si>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</si>
  <si>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</si>
  <si>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</si>
  <si>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</si>
  <si>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</si>
  <si>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</si>
  <si>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</si>
  <si>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</si>
  <si>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</si>
  <si>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</si>
  <si>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</si>
  <si>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</si>
  <si>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</si>
  <si>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</si>
  <si>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</si>
  <si>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</si>
  <si>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</si>
  <si>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</si>
  <si>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</si>
  <si>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</si>
  <si>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</si>
  <si>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</si>
  <si>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</si>
  <si>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</si>
  <si>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</si>
  <si>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</si>
  <si>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</si>
  <si>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</si>
  <si>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</si>
  <si>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</si>
  <si>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</si>
  <si>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</si>
  <si>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</si>
  <si>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</si>
  <si>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</si>
  <si>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</si>
  <si>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</si>
  <si>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</si>
  <si>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</si>
  <si>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</si>
  <si>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</si>
  <si>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</si>
  <si>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</si>
  <si>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</si>
  <si>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</si>
  <si>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</si>
  <si>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</si>
  <si>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</si>
  <si>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</si>
  <si>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</si>
  <si>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</si>
  <si>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</si>
  <si>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</si>
  <si>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</si>
  <si>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</si>
  <si>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</si>
  <si>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</si>
  <si>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</si>
  <si>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</si>
  <si>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</si>
  <si>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</si>
  <si>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</si>
  <si>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</si>
  <si>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</si>
  <si>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</si>
  <si>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</si>
  <si>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</si>
  <si>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</si>
  <si>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</si>
  <si>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</si>
  <si>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</si>
  <si>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</si>
  <si>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</si>
  <si>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</si>
  <si>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</si>
  <si>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</si>
  <si>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</si>
  <si>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</si>
  <si>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</si>
  <si>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</si>
  <si>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</si>
  <si>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</si>
  <si>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</si>
  <si>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</si>
  <si>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</si>
  <si>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</si>
  <si>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</si>
  <si>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</si>
  <si>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</si>
  <si>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</si>
  <si>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</si>
  <si>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</si>
  <si>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</si>
  <si>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</si>
  <si>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</si>
  <si>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</si>
  <si>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</si>
  <si>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</si>
  <si>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</si>
  <si>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</si>
  <si>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</si>
  <si>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</si>
  <si>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</si>
  <si>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</si>
  <si>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</si>
  <si>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</si>
  <si>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</si>
  <si>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</si>
  <si>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</si>
  <si>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</si>
  <si>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</si>
  <si>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</si>
  <si>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</si>
  <si>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</si>
  <si>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</si>
  <si>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</si>
  <si>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</si>
  <si>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</si>
  <si>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</si>
  <si>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</si>
  <si>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</si>
  <si>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</si>
  <si>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</si>
  <si>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</si>
  <si>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</si>
  <si>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</si>
  <si>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</si>
  <si>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</si>
  <si>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</si>
  <si>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</si>
  <si>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</si>
  <si>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</si>
  <si>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</si>
  <si>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</si>
  <si>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</si>
  <si>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</si>
  <si>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</si>
  <si>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</si>
  <si>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</si>
  <si>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</si>
  <si>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</si>
  <si>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</si>
  <si>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</si>
  <si>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</si>
  <si>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</si>
  <si>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</si>
  <si>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</si>
  <si>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</si>
  <si>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</si>
  <si>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</si>
  <si>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</si>
  <si>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</si>
  <si>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</si>
  <si>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</si>
  <si>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</si>
  <si>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</si>
  <si>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</si>
  <si>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</si>
  <si>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</si>
  <si>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</si>
  <si>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</si>
  <si>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</si>
  <si>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</si>
  <si>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</si>
  <si>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</si>
  <si>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</si>
  <si>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</si>
  <si>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</si>
  <si>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</si>
  <si>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</si>
  <si>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</si>
  <si>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</si>
  <si>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</si>
  <si>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</si>
  <si>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</si>
  <si>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</si>
  <si>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</si>
  <si>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</si>
  <si>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</si>
  <si>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</si>
  <si>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</si>
  <si>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</si>
  <si>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</si>
  <si>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</si>
  <si>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</si>
  <si>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</si>
  <si>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</si>
  <si>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</si>
  <si>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</si>
  <si>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</si>
  <si>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</si>
  <si>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</si>
  <si>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</si>
  <si>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</si>
  <si>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</si>
  <si>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</si>
  <si>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</si>
  <si>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</si>
  <si>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</si>
  <si>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</si>
  <si>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</si>
  <si>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</si>
  <si>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</si>
  <si>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</si>
  <si>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</si>
  <si>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</si>
  <si>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</si>
  <si>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</si>
  <si>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</si>
  <si>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</si>
  <si>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</si>
  <si>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</si>
  <si>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</si>
  <si>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</si>
  <si>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</si>
  <si>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</si>
  <si>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</si>
  <si>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</si>
  <si>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</si>
  <si>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</si>
  <si>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</si>
  <si>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</si>
  <si>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</si>
  <si>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</si>
  <si>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</si>
  <si>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</si>
  <si>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</si>
  <si>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</si>
  <si>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</si>
  <si>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</si>
  <si>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</si>
  <si>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</si>
  <si>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</si>
  <si>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</si>
  <si>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</si>
  <si>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</si>
  <si>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</si>
  <si>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</si>
  <si>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</si>
  <si>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</si>
  <si>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</si>
  <si>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</si>
  <si>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</si>
  <si>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</si>
  <si>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</si>
  <si>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</si>
  <si>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</si>
  <si>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</si>
  <si>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</si>
  <si>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</si>
  <si>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</si>
  <si>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</si>
  <si>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</si>
  <si>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</si>
  <si>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</si>
  <si>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</si>
  <si>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</si>
  <si>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</si>
  <si>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</si>
  <si>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</si>
  <si>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</si>
  <si>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</si>
  <si>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</si>
  <si>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</si>
  <si>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</si>
  <si>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</si>
  <si>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</si>
  <si>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</si>
  <si>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</si>
  <si>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</si>
  <si>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</si>
  <si>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</si>
  <si>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</si>
  <si>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</si>
  <si>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</si>
  <si>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</si>
  <si>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</si>
  <si>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</si>
  <si>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</si>
  <si>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</si>
  <si>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</si>
  <si>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</si>
  <si>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</si>
  <si>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</si>
  <si>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</si>
  <si>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</si>
  <si>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</si>
  <si>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</si>
  <si>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</si>
  <si>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</si>
  <si>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</si>
  <si>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</si>
  <si>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</si>
  <si>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</si>
  <si>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</si>
  <si>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</si>
  <si>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</si>
  <si>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</si>
  <si>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</si>
  <si>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</si>
  <si>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</si>
  <si>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</si>
  <si>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</si>
  <si>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</si>
  <si>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</si>
  <si>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</si>
  <si>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</si>
  <si>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</si>
  <si>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</si>
  <si>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</si>
  <si>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</si>
  <si>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</si>
  <si>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</si>
  <si>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</si>
  <si>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</si>
  <si>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</si>
  <si>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</si>
  <si>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</si>
  <si>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</si>
  <si>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</si>
  <si>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</si>
  <si>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</si>
  <si>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</si>
  <si>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</si>
  <si>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</si>
  <si>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</si>
  <si>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</si>
  <si>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</si>
  <si>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</si>
  <si>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</si>
  <si>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</si>
  <si>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</si>
  <si>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</si>
  <si>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</si>
  <si>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</si>
  <si>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</si>
  <si>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</si>
  <si>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</si>
  <si>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</si>
  <si>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</si>
  <si>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</si>
  <si>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</si>
  <si>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</si>
  <si>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</si>
  <si>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</si>
  <si>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</si>
  <si>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</si>
  <si>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</si>
  <si>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</si>
  <si>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</si>
  <si>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</si>
  <si>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</si>
  <si>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</si>
  <si>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</si>
  <si>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</si>
  <si>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</si>
  <si>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</si>
  <si>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</si>
  <si>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</si>
  <si>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</si>
  <si>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</si>
  <si>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</si>
  <si>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</si>
  <si>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</si>
  <si>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</si>
  <si>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</si>
  <si>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</si>
  <si>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</si>
  <si>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</si>
  <si>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</si>
  <si>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</si>
  <si>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</si>
  <si>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</si>
  <si>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</si>
  <si>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</si>
  <si>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</si>
  <si>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</si>
  <si>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</si>
  <si>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</si>
  <si>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</si>
  <si>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</si>
  <si>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</si>
  <si>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</si>
  <si>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</si>
  <si>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</si>
  <si>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</si>
  <si>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</si>
  <si>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</si>
  <si>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</si>
  <si>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</si>
  <si>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</si>
  <si>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</si>
  <si>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</si>
  <si>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</si>
  <si>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</si>
  <si>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</si>
  <si>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</si>
  <si>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</si>
  <si>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</si>
  <si>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</si>
  <si>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</si>
  <si>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</si>
  <si>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</si>
  <si>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</si>
  <si>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</si>
  <si>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</si>
  <si>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</si>
  <si>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</si>
  <si>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</si>
  <si>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</si>
  <si>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</si>
  <si>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</si>
  <si>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</si>
  <si>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</si>
  <si>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</si>
  <si>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</si>
  <si>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</si>
  <si>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</si>
  <si>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</si>
  <si>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</si>
  <si>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</si>
  <si>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</si>
  <si>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</si>
  <si>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</si>
  <si>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</si>
  <si>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</si>
  <si>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</si>
  <si>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</si>
  <si>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</si>
  <si>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</si>
  <si>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</si>
  <si>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</si>
  <si>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</si>
  <si>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</si>
  <si>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</si>
  <si>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</si>
  <si>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</si>
  <si>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</si>
  <si>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</si>
  <si>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</si>
  <si>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</si>
  <si>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</si>
  <si>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</si>
  <si>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</si>
  <si>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</si>
  <si>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</si>
  <si>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</si>
  <si>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</si>
  <si>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</si>
  <si>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</si>
  <si>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</si>
  <si>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</si>
  <si>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</si>
  <si>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</si>
  <si>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</si>
  <si>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</si>
  <si>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</si>
  <si>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</si>
  <si>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</si>
  <si>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</si>
  <si>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</si>
  <si>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</si>
  <si>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</si>
  <si>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</si>
  <si>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</si>
  <si>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</si>
  <si>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</si>
  <si>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</si>
  <si>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</si>
  <si>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</si>
  <si>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</si>
  <si>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</si>
  <si>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</si>
  <si>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</si>
  <si>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</si>
  <si>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</si>
  <si>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</si>
  <si>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</si>
  <si>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</si>
  <si>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</si>
  <si>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</si>
  <si>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</si>
  <si>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</si>
  <si>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</si>
  <si>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</si>
  <si>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</si>
  <si>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</si>
  <si>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</si>
  <si>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</si>
  <si>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</si>
  <si>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</si>
  <si>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</si>
  <si>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</si>
  <si>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</si>
  <si>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</si>
  <si>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</si>
  <si>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</si>
  <si>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</si>
  <si>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</si>
  <si>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</si>
  <si>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</si>
  <si>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</si>
  <si>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</si>
  <si>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</si>
  <si>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</si>
  <si>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</si>
  <si>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</si>
  <si>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</si>
  <si>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</si>
  <si>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</si>
  <si>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</si>
  <si>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</si>
  <si>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</si>
  <si>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</si>
  <si>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</si>
  <si>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</si>
  <si>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</si>
  <si>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</si>
  <si>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</si>
  <si>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</si>
  <si>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</si>
  <si>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</si>
  <si>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</si>
  <si>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</si>
  <si>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</si>
  <si>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</si>
  <si>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</si>
  <si>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</si>
  <si>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</si>
  <si>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</si>
  <si>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</si>
  <si>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</si>
  <si>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</si>
  <si>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</si>
  <si>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</si>
  <si>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</si>
  <si>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</si>
  <si>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</si>
  <si>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</si>
  <si>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</si>
  <si>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</si>
  <si>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</si>
  <si>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</si>
  <si>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</si>
  <si>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</si>
  <si>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</si>
  <si>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</si>
  <si>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</si>
  <si>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</si>
  <si>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</si>
  <si>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</si>
  <si>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</si>
  <si>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</si>
  <si>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</si>
  <si>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</si>
  <si>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</si>
  <si>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</si>
  <si>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</si>
  <si>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</si>
  <si>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</si>
  <si>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</si>
  <si>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</si>
  <si>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</si>
  <si>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</si>
  <si>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</si>
  <si>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</si>
  <si>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</si>
  <si>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</si>
  <si>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</si>
  <si>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</si>
  <si>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</si>
  <si>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</si>
  <si>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</si>
  <si>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</si>
  <si>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</si>
  <si>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</si>
  <si>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</si>
  <si>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</si>
  <si>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</si>
  <si>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</si>
  <si>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</si>
  <si>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</si>
  <si>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</si>
  <si>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</si>
  <si>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</si>
  <si>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</si>
  <si>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</si>
  <si>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</si>
  <si>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</si>
  <si>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</si>
  <si>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</si>
  <si>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</si>
  <si>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</si>
  <si>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</si>
  <si>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</si>
  <si>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</si>
  <si>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</si>
  <si>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</si>
  <si>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</si>
  <si>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</si>
  <si>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</si>
  <si>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</si>
  <si>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</si>
  <si>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</si>
  <si>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</si>
  <si>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</si>
  <si>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</si>
  <si>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</si>
  <si>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</si>
  <si>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</si>
  <si>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</si>
  <si>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</si>
  <si>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</si>
  <si>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</si>
  <si>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</si>
  <si>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</si>
  <si>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</si>
  <si>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</si>
  <si>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</si>
  <si>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</si>
  <si>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</si>
  <si>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</si>
  <si>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</si>
  <si>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</si>
  <si>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</si>
  <si>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</si>
  <si>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</si>
  <si>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</si>
  <si>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</si>
  <si>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</si>
  <si>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</si>
  <si>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</si>
  <si>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</si>
  <si>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</si>
  <si>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</si>
  <si>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</si>
  <si>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</si>
  <si>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</si>
  <si>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</si>
  <si>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</si>
  <si>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</si>
  <si>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</si>
  <si>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</si>
  <si>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</si>
  <si>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</si>
  <si>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</si>
  <si>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</si>
  <si>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</si>
  <si>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</si>
  <si>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</si>
  <si>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</si>
  <si>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</si>
  <si>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</si>
  <si>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</si>
  <si>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</si>
  <si>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</si>
  <si>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</si>
  <si>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</si>
  <si>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</si>
  <si>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</si>
  <si>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</si>
  <si>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</si>
  <si>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</si>
  <si>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</si>
  <si>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</si>
  <si>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</si>
  <si>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</si>
  <si>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</si>
  <si>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</si>
  <si>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</si>
  <si>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</si>
  <si>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</si>
  <si>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</si>
  <si>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</si>
  <si>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</si>
  <si>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</si>
  <si>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</si>
  <si>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</si>
  <si>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</si>
  <si>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</si>
  <si>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</si>
  <si>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</si>
  <si>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</si>
  <si>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</si>
  <si>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</si>
  <si>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</si>
  <si>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</si>
  <si>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</si>
  <si>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</si>
  <si>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</si>
  <si>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</si>
  <si>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</si>
  <si>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</si>
  <si>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</si>
  <si>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</si>
  <si>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</si>
  <si>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</si>
  <si>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</si>
  <si>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</si>
  <si>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</si>
  <si>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</si>
  <si>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</si>
  <si>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</si>
  <si>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</si>
  <si>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</si>
  <si>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</si>
  <si>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</si>
  <si>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</si>
  <si>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</si>
  <si>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</si>
  <si>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</si>
  <si>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</si>
  <si>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</si>
  <si>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</si>
  <si>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</si>
  <si>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</si>
  <si>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</si>
  <si>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</si>
  <si>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</si>
  <si>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</si>
  <si>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</si>
  <si>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</si>
  <si>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</si>
  <si>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</si>
  <si>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</si>
  <si>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</si>
  <si>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</si>
  <si>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</si>
  <si>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</si>
  <si>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</si>
  <si>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</si>
  <si>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</si>
  <si>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</si>
  <si>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</si>
  <si>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</si>
  <si>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</si>
  <si>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</si>
  <si>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</si>
  <si>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</si>
  <si>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</si>
  <si>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</si>
  <si>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</si>
  <si>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</si>
  <si>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</si>
  <si>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</si>
  <si>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</si>
  <si>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</si>
  <si>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</si>
  <si>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</si>
  <si>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</si>
  <si>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</si>
  <si>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</si>
  <si>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</si>
  <si>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</si>
  <si>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</si>
  <si>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</si>
  <si>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</si>
  <si>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</si>
  <si>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</si>
  <si>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</si>
  <si>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</si>
  <si>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</si>
  <si>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</si>
  <si>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</si>
  <si>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</si>
  <si>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</si>
  <si>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</si>
  <si>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</si>
  <si>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</si>
  <si>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</si>
  <si>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</si>
  <si>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</si>
  <si>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</si>
  <si>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</si>
  <si>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</si>
  <si>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</si>
  <si>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</si>
  <si>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</si>
  <si>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</si>
  <si>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</si>
  <si>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</si>
  <si>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</si>
  <si>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</si>
  <si>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</si>
  <si>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</si>
  <si>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</si>
  <si>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</si>
  <si>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</si>
  <si>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</si>
  <si>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</si>
  <si>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</si>
  <si>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</si>
  <si>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</si>
  <si>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</si>
  <si>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</si>
  <si>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</si>
  <si>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</si>
  <si>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</si>
  <si>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</si>
  <si>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</si>
  <si>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</si>
  <si>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</si>
  <si>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</si>
  <si>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</si>
  <si>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</si>
  <si>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</si>
  <si>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</si>
  <si>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</si>
  <si>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</si>
  <si>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</si>
  <si>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</si>
  <si>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</si>
  <si>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</si>
  <si>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</si>
  <si>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</si>
  <si>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</si>
  <si>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</si>
  <si>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</si>
  <si>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</si>
  <si>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</si>
  <si>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</si>
  <si>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</si>
  <si>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</si>
  <si>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</si>
  <si>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</si>
  <si>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</si>
  <si>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</si>
  <si>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</si>
  <si>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</si>
  <si>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</si>
  <si>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</si>
  <si>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</si>
  <si>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</si>
  <si>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</si>
  <si>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</si>
  <si>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</si>
  <si>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</si>
  <si>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</si>
  <si>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</si>
  <si>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</si>
  <si>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</si>
  <si>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</si>
  <si>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</si>
  <si>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</si>
  <si>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</si>
  <si>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</si>
  <si>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</si>
  <si>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</si>
  <si>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</si>
  <si>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</si>
  <si>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</si>
  <si>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</si>
  <si>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</si>
  <si>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</si>
  <si>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</si>
  <si>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</si>
  <si>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</si>
  <si>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</si>
  <si>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</si>
  <si>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</si>
  <si>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</si>
  <si>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</si>
  <si>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</si>
  <si>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</si>
  <si>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</si>
  <si>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</si>
  <si>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</si>
  <si>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</si>
  <si>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</si>
  <si>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</si>
  <si>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</si>
  <si>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</si>
  <si>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</si>
  <si>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</si>
  <si>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</si>
  <si>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</si>
  <si>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</si>
  <si>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</si>
  <si>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</si>
  <si>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</si>
  <si>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</si>
  <si>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</si>
  <si>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</si>
  <si>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</si>
  <si>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</si>
  <si>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</si>
  <si>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</si>
  <si>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</si>
  <si>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</si>
  <si>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</si>
  <si>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</si>
  <si>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</si>
  <si>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</si>
  <si>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</si>
  <si>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</si>
  <si>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</si>
  <si>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</si>
  <si>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</si>
  <si>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</si>
  <si>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</si>
  <si>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</si>
  <si>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</si>
  <si>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</si>
  <si>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</si>
  <si>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</si>
  <si>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</si>
  <si>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</si>
  <si>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</si>
  <si>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</si>
  <si>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</si>
  <si>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</si>
  <si>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</si>
  <si>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</si>
  <si>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</si>
  <si>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</si>
  <si>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</si>
  <si>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</si>
  <si>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</si>
  <si>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</si>
  <si>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</si>
  <si>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</si>
  <si>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</si>
  <si>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</si>
  <si>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</si>
  <si>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</si>
  <si>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</si>
  <si>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</si>
  <si>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</si>
  <si>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</si>
  <si>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</si>
  <si>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</si>
  <si>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</si>
  <si>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</si>
  <si>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</si>
  <si>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</si>
  <si>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</si>
  <si>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</si>
  <si>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</si>
  <si>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</si>
  <si>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</si>
  <si>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</si>
  <si>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</si>
  <si>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</si>
  <si>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</si>
  <si>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</si>
  <si>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</si>
  <si>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</si>
  <si>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</si>
  <si>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</si>
  <si>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</si>
  <si>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</si>
  <si>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</si>
  <si>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</si>
  <si>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</si>
  <si>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</si>
  <si>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</si>
  <si>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</si>
  <si>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</si>
  <si>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</si>
  <si>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</si>
  <si>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</si>
  <si>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</si>
  <si>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</si>
  <si>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</si>
  <si>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</si>
  <si>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</si>
  <si>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</si>
  <si>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</si>
  <si>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</si>
  <si>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</si>
  <si>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</si>
  <si>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</si>
  <si>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</si>
  <si>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</si>
  <si>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</si>
  <si>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</si>
  <si>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</si>
  <si>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</si>
  <si>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</si>
  <si>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</si>
  <si>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</si>
  <si>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</si>
  <si>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</si>
  <si>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</si>
  <si>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</si>
  <si>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</si>
  <si>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</si>
  <si>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</si>
  <si>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</si>
  <si>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</si>
  <si>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</si>
  <si>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</si>
  <si>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</si>
  <si>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</si>
  <si>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</si>
  <si>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</si>
  <si>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</si>
  <si>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</si>
  <si>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</si>
  <si>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</si>
  <si>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</si>
  <si>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</si>
  <si>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</si>
  <si>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</si>
  <si>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</si>
  <si>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</si>
  <si>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</si>
  <si>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</si>
  <si>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</si>
  <si>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</si>
  <si>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</si>
  <si>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</si>
  <si>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</si>
  <si>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</si>
  <si>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</si>
  <si>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</si>
  <si>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</si>
  <si>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</si>
  <si>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</si>
  <si>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</si>
  <si>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</si>
  <si>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</si>
  <si>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</si>
  <si>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</si>
  <si>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</si>
  <si>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</si>
  <si>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</si>
  <si>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</si>
  <si>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</si>
  <si>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</si>
  <si>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</si>
  <si>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</si>
  <si>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</si>
  <si>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</si>
  <si>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</si>
  <si>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</si>
  <si>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</si>
  <si>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</si>
  <si>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</si>
  <si>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</si>
  <si>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</si>
  <si>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</si>
  <si>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</si>
  <si>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</si>
  <si>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</si>
  <si>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</si>
  <si>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</si>
  <si>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</si>
  <si>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</si>
  <si>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</si>
  <si>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</si>
  <si>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</si>
  <si>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</si>
  <si>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</si>
  <si>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</si>
  <si>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</si>
  <si>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</si>
  <si>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</si>
  <si>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</si>
  <si>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</si>
  <si>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</si>
  <si>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</si>
  <si>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</si>
  <si>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</si>
  <si>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</si>
  <si>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</si>
  <si>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</si>
  <si>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</si>
  <si>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</si>
  <si>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</si>
  <si>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</si>
  <si>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</si>
  <si>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</si>
  <si>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</si>
  <si>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</si>
  <si>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</si>
  <si>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</si>
  <si>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</si>
  <si>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</si>
  <si>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</si>
  <si>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</si>
  <si>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</si>
  <si>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</si>
  <si>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</si>
  <si>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</si>
  <si>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</si>
  <si>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</si>
  <si>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</si>
  <si>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</si>
  <si>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</si>
  <si>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</si>
  <si>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</si>
  <si>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</si>
  <si>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</si>
  <si>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</si>
  <si>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</si>
  <si>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</si>
  <si>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</si>
  <si>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</si>
  <si>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</si>
  <si>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</si>
  <si>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</si>
  <si>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</si>
  <si>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</si>
  <si>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</si>
  <si>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</si>
  <si>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</si>
  <si>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</si>
  <si>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</si>
  <si>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</si>
  <si>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</si>
  <si>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</si>
  <si>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</si>
  <si>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</si>
  <si>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</si>
  <si>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</si>
  <si>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</si>
  <si>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</si>
  <si>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</si>
  <si>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</si>
  <si>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</si>
  <si>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</si>
  <si>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</si>
  <si>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</si>
  <si>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</si>
  <si>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</si>
  <si>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</si>
  <si>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</si>
  <si>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</si>
  <si>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</si>
  <si>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</si>
  <si>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</si>
  <si>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</si>
  <si>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</si>
  <si>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</si>
  <si>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</si>
  <si>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</si>
  <si>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</si>
  <si>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</si>
  <si>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</si>
  <si>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</si>
  <si>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</si>
  <si>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</si>
  <si>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</si>
  <si>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</si>
  <si>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</si>
  <si>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</si>
  <si>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</si>
  <si>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</si>
  <si>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</si>
  <si>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</si>
  <si>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</si>
  <si>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</si>
  <si>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</si>
  <si>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</si>
  <si>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</si>
  <si>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</si>
  <si>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</si>
  <si>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</si>
  <si>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</si>
  <si>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</si>
  <si>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</si>
  <si>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</si>
  <si>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</si>
  <si>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</si>
  <si>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</si>
  <si>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</si>
  <si>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</si>
  <si>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</si>
  <si>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</si>
  <si>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</si>
  <si>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</si>
  <si>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</si>
  <si>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</si>
  <si>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</si>
  <si>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</si>
  <si>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</si>
  <si>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</si>
  <si>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</si>
  <si>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</si>
  <si>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</si>
  <si>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</si>
  <si>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</si>
  <si>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</si>
  <si>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</si>
  <si>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</si>
  <si>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</si>
  <si>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</si>
  <si>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</si>
  <si>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</si>
  <si>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</si>
  <si>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</si>
  <si>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</si>
  <si>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</si>
  <si>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</si>
  <si>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</si>
  <si>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</si>
  <si>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</si>
  <si>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</si>
  <si>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</si>
  <si>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</si>
  <si>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</si>
  <si>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</si>
  <si>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</si>
  <si>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</si>
  <si>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</si>
  <si>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</si>
  <si>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</si>
  <si>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</si>
  <si>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</si>
  <si>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</si>
  <si>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</si>
  <si>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</si>
  <si>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</si>
  <si>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</si>
  <si>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</si>
  <si>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</si>
  <si>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</si>
  <si>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</si>
  <si>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</si>
  <si>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</si>
  <si>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</si>
  <si>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</si>
  <si>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</si>
  <si>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</si>
  <si>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</si>
  <si>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</si>
  <si>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</si>
  <si>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</si>
  <si>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</si>
  <si>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</si>
  <si>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</si>
  <si>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</si>
  <si>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</si>
  <si>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</si>
  <si>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</si>
  <si>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</si>
  <si>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</si>
  <si>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</si>
  <si>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</si>
  <si>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</si>
  <si>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</si>
  <si>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</si>
  <si>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</si>
  <si>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</si>
  <si>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</si>
  <si>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</si>
  <si>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</si>
  <si>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</si>
  <si>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</si>
  <si>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</si>
  <si>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</si>
  <si>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</si>
  <si>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</si>
  <si>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</si>
  <si>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</si>
  <si>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</si>
  <si>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</si>
  <si>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</si>
  <si>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</si>
  <si>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</si>
  <si>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</si>
  <si>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</si>
  <si>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</si>
  <si>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</si>
  <si>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</si>
  <si>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</si>
  <si>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</si>
  <si>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</si>
  <si>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</si>
  <si>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</si>
  <si>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</si>
  <si>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</si>
  <si>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</si>
  <si>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</si>
  <si>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</si>
  <si>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</si>
  <si>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</si>
  <si>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</si>
  <si>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</si>
  <si>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</si>
  <si>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</si>
  <si>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</si>
  <si>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</si>
  <si>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</si>
  <si>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</si>
  <si>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</si>
  <si>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</si>
  <si>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</si>
  <si>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</si>
  <si>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</si>
  <si>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</si>
  <si>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</si>
  <si>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</si>
  <si>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</si>
  <si>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</si>
  <si>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</si>
  <si>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</si>
  <si>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</si>
  <si>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</si>
  <si>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</si>
  <si>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</si>
  <si>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</si>
  <si>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</si>
  <si>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</si>
  <si>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</si>
  <si>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</si>
  <si>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</si>
  <si>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</si>
  <si>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</si>
  <si>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</si>
  <si>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</si>
  <si>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</si>
  <si>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</si>
  <si>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</si>
  <si>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</si>
  <si>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</si>
  <si>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</si>
  <si>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</si>
  <si>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</si>
  <si>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</si>
  <si>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</si>
  <si>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</si>
  <si>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</si>
  <si>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</si>
  <si>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</si>
  <si>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</si>
  <si>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</si>
  <si>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</si>
  <si>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</si>
  <si>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</si>
  <si>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</si>
  <si>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</si>
  <si>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</si>
  <si>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</si>
  <si>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</si>
  <si>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</si>
  <si>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</si>
  <si>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</si>
  <si>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</si>
  <si>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</si>
  <si>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</si>
  <si>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</si>
  <si>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</si>
  <si>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</si>
  <si>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</si>
  <si>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</si>
  <si>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</si>
  <si>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</si>
  <si>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</si>
  <si>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</si>
  <si>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</si>
  <si>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</si>
  <si>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</si>
  <si>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</si>
  <si>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</si>
  <si>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</si>
  <si>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</si>
  <si>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</si>
  <si>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</si>
  <si>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</si>
  <si>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</si>
  <si>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</si>
  <si>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</si>
  <si>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</si>
  <si>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</si>
  <si>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</si>
  <si>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</si>
  <si>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</si>
  <si>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</si>
  <si>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</si>
  <si>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</si>
  <si>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</si>
  <si>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</si>
  <si>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</si>
  <si>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</si>
  <si>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</si>
  <si>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</si>
  <si>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</si>
  <si>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</si>
  <si>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</si>
  <si>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</si>
  <si>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</si>
  <si>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</si>
  <si>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</si>
  <si>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</si>
  <si>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</si>
  <si>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</si>
  <si>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</si>
  <si>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</si>
  <si>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</si>
  <si>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</si>
  <si>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</si>
  <si>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</si>
  <si>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</si>
  <si>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</si>
  <si>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</si>
  <si>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</si>
  <si>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</si>
  <si>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</si>
  <si>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</si>
  <si>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</si>
  <si>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</si>
  <si>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</si>
  <si>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</si>
  <si>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</si>
  <si>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</si>
  <si>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</si>
  <si>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</si>
  <si>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</si>
  <si>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</si>
  <si>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</si>
  <si>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</si>
  <si>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</si>
  <si>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</si>
  <si>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</si>
  <si>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</si>
  <si>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</si>
  <si>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</si>
  <si>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</si>
  <si>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</si>
  <si>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</si>
  <si>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</si>
  <si>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</si>
  <si>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</si>
  <si>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</si>
  <si>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</si>
  <si>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</si>
  <si>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</si>
  <si>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</si>
  <si>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</si>
  <si>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</si>
  <si>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</si>
  <si>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</si>
  <si>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</si>
  <si>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</si>
  <si>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</si>
  <si>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</si>
  <si>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</si>
  <si>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</si>
  <si>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</si>
  <si>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</si>
  <si>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</si>
  <si>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</si>
  <si>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</si>
  <si>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</si>
  <si>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</si>
  <si>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</si>
  <si>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</si>
  <si>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</si>
  <si>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</si>
  <si>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</si>
  <si>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</si>
  <si>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</si>
  <si>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</si>
  <si>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</si>
  <si>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</si>
  <si>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</si>
  <si>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</si>
  <si>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</si>
  <si>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</si>
  <si>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</si>
  <si>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</si>
  <si>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</si>
  <si>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</si>
  <si>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</si>
  <si>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</si>
  <si>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</si>
  <si>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</si>
  <si>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</si>
  <si>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</si>
  <si>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</si>
  <si>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</si>
  <si>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</si>
  <si>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</si>
  <si>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</si>
  <si>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</si>
  <si>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</si>
  <si>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</si>
  <si>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</si>
  <si>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</si>
  <si>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</si>
  <si>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</si>
  <si>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</si>
  <si>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</si>
  <si>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</si>
  <si>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</si>
  <si>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</si>
  <si>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</si>
  <si>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</si>
  <si>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</si>
  <si>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</si>
  <si>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</si>
  <si>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</si>
  <si>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</si>
  <si>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</si>
  <si>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</si>
  <si>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</si>
  <si>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</si>
  <si>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</si>
  <si>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</si>
  <si>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</si>
  <si>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</si>
  <si>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</si>
  <si>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</si>
  <si>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</si>
  <si>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</si>
  <si>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</si>
  <si>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</si>
  <si>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</si>
  <si>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</si>
  <si>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</si>
  <si>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</si>
  <si>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</si>
  <si>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</si>
  <si>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</si>
  <si>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</si>
  <si>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</si>
  <si>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</si>
  <si>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</si>
  <si>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</si>
  <si>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</si>
  <si>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</si>
  <si>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</si>
  <si>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</si>
  <si>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</si>
  <si>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</si>
  <si>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</si>
  <si>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</si>
  <si>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</si>
  <si>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</si>
  <si>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</si>
  <si>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</si>
  <si>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</si>
  <si>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</si>
  <si>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</si>
  <si>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</si>
  <si>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</si>
  <si>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</si>
  <si>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</si>
  <si>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</si>
  <si>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</si>
  <si>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</si>
  <si>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</si>
  <si>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</si>
  <si>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</si>
  <si>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</si>
  <si>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</si>
  <si>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</si>
  <si>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</si>
  <si>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</si>
  <si>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</si>
  <si>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</si>
  <si>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</si>
  <si>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</si>
  <si>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</si>
  <si>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</si>
  <si>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</si>
  <si>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</si>
  <si>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</si>
  <si>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</si>
  <si>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</si>
  <si>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</si>
  <si>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</si>
  <si>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</si>
  <si>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</si>
  <si>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</si>
  <si>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</si>
  <si>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</si>
  <si>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</si>
  <si>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</si>
  <si>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</si>
  <si>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</si>
  <si>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</si>
  <si>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</si>
  <si>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</si>
  <si>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</si>
  <si>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</si>
  <si>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</si>
  <si>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</si>
  <si>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</si>
  <si>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</si>
  <si>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</si>
  <si>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</si>
  <si>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</si>
  <si>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</si>
  <si>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</si>
  <si>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</si>
  <si>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</si>
  <si>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</si>
  <si>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</si>
  <si>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</si>
  <si>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</si>
  <si>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</si>
  <si>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</si>
  <si>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</si>
  <si>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</si>
  <si>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</si>
  <si>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</si>
  <si>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</si>
  <si>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</si>
  <si>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</si>
  <si>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</si>
  <si>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</si>
  <si>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</si>
  <si>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</si>
  <si>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</si>
  <si>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</si>
  <si>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</si>
  <si>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</si>
  <si>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</si>
  <si>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</si>
  <si>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</si>
  <si>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</si>
  <si>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</si>
  <si>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</si>
  <si>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</si>
  <si>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</si>
  <si>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</si>
  <si>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</si>
  <si>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</si>
  <si>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</si>
  <si>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</si>
  <si>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</si>
  <si>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</si>
  <si>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</si>
  <si>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</si>
  <si>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</si>
  <si>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</si>
  <si>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</si>
  <si>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</si>
  <si>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</si>
  <si>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</si>
  <si>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</si>
  <si>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</si>
  <si>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</si>
  <si>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</si>
  <si>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</si>
  <si>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</si>
  <si>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</si>
  <si>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</si>
  <si>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</si>
  <si>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</si>
  <si>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</si>
  <si>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</si>
  <si>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</si>
  <si>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</si>
  <si>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</si>
  <si>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</si>
  <si>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</si>
  <si>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</si>
  <si>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</si>
  <si>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</si>
  <si>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</si>
  <si>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</si>
  <si>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</si>
  <si>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</si>
  <si>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</si>
  <si>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</si>
  <si>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</si>
  <si>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</si>
  <si>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</si>
  <si>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</si>
  <si>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</si>
  <si>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</si>
  <si>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</si>
  <si>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</si>
  <si>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</si>
  <si>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</si>
  <si>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</si>
  <si>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</si>
  <si>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</si>
  <si>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</si>
  <si>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</si>
  <si>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</si>
  <si>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</si>
  <si>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</si>
  <si>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</si>
  <si>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</si>
  <si>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</si>
  <si>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</si>
  <si>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</si>
  <si>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</si>
  <si>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</si>
  <si>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</si>
  <si>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</si>
  <si>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</si>
  <si>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</si>
  <si>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</si>
  <si>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</si>
  <si>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</si>
  <si>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</si>
  <si>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</si>
  <si>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</si>
  <si>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</si>
  <si>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</si>
  <si>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</si>
  <si>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</si>
  <si>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</si>
  <si>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</si>
  <si>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</si>
  <si>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</si>
  <si>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</si>
  <si>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</si>
  <si>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</si>
  <si>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</si>
  <si>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</si>
  <si>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</si>
  <si>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</si>
  <si>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</si>
  <si>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</si>
  <si>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</si>
  <si>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</si>
  <si>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</si>
  <si>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</si>
  <si>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</si>
  <si>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</si>
  <si>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</si>
  <si>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</si>
  <si>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</si>
  <si>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</si>
  <si>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</si>
  <si>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</si>
  <si>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</si>
  <si>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</si>
  <si>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</si>
  <si>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</si>
  <si>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</si>
  <si>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</si>
  <si>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</si>
  <si>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</si>
  <si>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</si>
  <si>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</si>
  <si>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</si>
  <si>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</si>
  <si>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</si>
  <si>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</si>
  <si>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</si>
  <si>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</si>
  <si>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</si>
  <si>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</si>
  <si>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</si>
  <si>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</si>
  <si>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</si>
  <si>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</si>
  <si>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</si>
  <si>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</si>
  <si>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</si>
  <si>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</si>
  <si>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</si>
  <si>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</si>
  <si>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</si>
  <si>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</si>
  <si>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</si>
  <si>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</si>
  <si>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</si>
  <si>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</si>
  <si>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</si>
  <si>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</si>
  <si>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</si>
  <si>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</si>
  <si>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</si>
  <si>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</si>
  <si>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</si>
  <si>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</si>
  <si>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</si>
  <si>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</si>
  <si>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</si>
  <si>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</si>
  <si>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</si>
  <si>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</si>
  <si>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</si>
  <si>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</si>
  <si>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</si>
  <si>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</si>
  <si>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</si>
  <si>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</si>
  <si>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</si>
  <si>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</si>
  <si>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</si>
  <si>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</si>
  <si>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</si>
  <si>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</si>
  <si>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</si>
  <si>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</si>
  <si>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</si>
  <si>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</si>
  <si>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</si>
  <si>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</si>
  <si>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</si>
  <si>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</si>
  <si>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</si>
  <si>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</si>
  <si>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</si>
  <si>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</si>
  <si>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</si>
  <si>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</si>
  <si>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</si>
  <si>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</si>
  <si>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</si>
  <si>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</si>
  <si>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</si>
  <si>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</si>
  <si>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</si>
  <si>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</si>
  <si>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</si>
  <si>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</si>
  <si>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</si>
  <si>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</si>
  <si>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</si>
  <si>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</si>
  <si>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</si>
  <si>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</si>
  <si>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</si>
  <si>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</si>
  <si>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</si>
  <si>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</si>
  <si>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</si>
  <si>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</si>
  <si>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</si>
  <si>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</si>
  <si>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</si>
  <si>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</si>
  <si>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</si>
  <si>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</si>
  <si>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</si>
  <si>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</si>
  <si>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</si>
  <si>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</si>
  <si>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</si>
  <si>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</si>
  <si>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</si>
  <si>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</si>
  <si>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</si>
  <si>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</si>
  <si>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</si>
  <si>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</si>
  <si>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</si>
  <si>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</si>
  <si>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</si>
  <si>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</si>
  <si>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</si>
  <si>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</si>
  <si>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</si>
  <si>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</si>
  <si>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</si>
  <si>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</si>
  <si>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</si>
  <si>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</si>
  <si>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</si>
  <si>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</si>
  <si>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</si>
  <si>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</si>
  <si>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</si>
  <si>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</si>
  <si>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</si>
  <si>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</si>
  <si>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</si>
  <si>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</si>
  <si>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</si>
  <si>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</si>
  <si>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</si>
  <si>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</si>
  <si>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</si>
  <si>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</si>
  <si>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</si>
  <si>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</si>
  <si>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</si>
  <si>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</si>
  <si>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</si>
  <si>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</si>
  <si>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</si>
  <si>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</si>
  <si>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</si>
  <si>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</si>
  <si>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</si>
  <si>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</si>
  <si>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</si>
  <si>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</si>
  <si>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</si>
  <si>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</si>
  <si>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</si>
  <si>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</si>
  <si>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</si>
  <si>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</si>
  <si>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</si>
  <si>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</si>
  <si>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</si>
  <si>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</si>
  <si>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</si>
  <si>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</si>
  <si>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</si>
  <si>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</si>
  <si>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</si>
  <si>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</si>
  <si>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</si>
  <si>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</si>
  <si>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</si>
  <si>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</si>
  <si>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</si>
  <si>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</si>
  <si>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</si>
  <si>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</si>
  <si>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</si>
  <si>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</si>
  <si>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</si>
  <si>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</si>
  <si>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</si>
  <si>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</si>
  <si>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</si>
  <si>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</si>
  <si>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</si>
  <si>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</si>
  <si>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</si>
  <si>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</si>
  <si>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</si>
  <si>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</si>
  <si>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</si>
  <si>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</si>
  <si>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</si>
  <si>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</si>
  <si>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</si>
  <si>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</si>
  <si>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</si>
  <si>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</si>
  <si>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</si>
  <si>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</si>
  <si>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</si>
  <si>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</si>
  <si>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</si>
  <si>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</si>
  <si>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</si>
  <si>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</si>
  <si>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</si>
  <si>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</si>
  <si>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</si>
  <si>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</si>
  <si>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</si>
  <si>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</si>
  <si>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</si>
  <si>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</si>
  <si>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</si>
  <si>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</si>
  <si>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</si>
  <si>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</si>
  <si>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</si>
  <si>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</si>
  <si>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</si>
  <si>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</si>
  <si>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</si>
  <si>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</si>
  <si>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</si>
  <si>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</si>
  <si>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</si>
  <si>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</si>
  <si>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</si>
  <si>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</si>
  <si>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</si>
  <si>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</si>
  <si>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</si>
  <si>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</si>
  <si>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</si>
  <si>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</si>
  <si>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</si>
  <si>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</si>
  <si>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</si>
  <si>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</si>
  <si>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</si>
  <si>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</si>
  <si>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</si>
  <si>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</si>
  <si>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</si>
  <si>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</si>
  <si>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</si>
  <si>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</si>
  <si>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</si>
  <si>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</si>
  <si>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</si>
  <si>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</si>
  <si>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</si>
  <si>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</si>
  <si>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</si>
  <si>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</si>
  <si>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</si>
  <si>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</si>
  <si>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</si>
  <si>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</si>
  <si>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</si>
  <si>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</si>
  <si>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</si>
  <si>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</si>
  <si>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</si>
  <si>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</si>
  <si>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</si>
  <si>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</si>
  <si>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</si>
  <si>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</si>
  <si>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</si>
  <si>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</si>
  <si>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</si>
  <si>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</si>
  <si>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</si>
  <si>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</si>
  <si>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</si>
  <si>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</si>
  <si>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</si>
  <si>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</si>
  <si>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</si>
  <si>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</si>
  <si>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</si>
  <si>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</si>
  <si>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</si>
  <si>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</si>
  <si>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</si>
  <si>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</si>
  <si>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</si>
  <si>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</si>
  <si>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</si>
  <si>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</si>
  <si>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</si>
  <si>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</si>
  <si>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</si>
  <si>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</si>
  <si>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</si>
  <si>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</si>
  <si>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</si>
  <si>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</si>
  <si>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</si>
  <si>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</si>
  <si>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</si>
  <si>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</si>
  <si>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</si>
  <si>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</si>
  <si>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</si>
  <si>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</si>
  <si>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</si>
  <si>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</si>
  <si>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</si>
  <si>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</si>
  <si>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</si>
  <si>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</si>
  <si>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</si>
  <si>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</si>
  <si>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</si>
  <si>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</si>
  <si>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</si>
  <si>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</si>
  <si>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</si>
  <si>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</si>
  <si>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</si>
  <si>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</si>
  <si>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</si>
  <si>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</si>
  <si>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</si>
  <si>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</si>
  <si>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</si>
  <si>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</si>
  <si>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</si>
  <si>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</si>
  <si>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</si>
  <si>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</si>
  <si>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</si>
  <si>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</si>
  <si>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</si>
  <si>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</si>
  <si>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</si>
  <si>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</si>
  <si>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</si>
  <si>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</si>
  <si>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</si>
  <si>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</si>
  <si>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</si>
  <si>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</si>
  <si>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</si>
  <si>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</si>
  <si>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</si>
  <si>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</si>
  <si>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</si>
  <si>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</si>
  <si>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</si>
  <si>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</si>
  <si>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</si>
  <si>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</si>
  <si>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</si>
  <si>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</si>
  <si>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</si>
  <si>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</si>
  <si>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</si>
  <si>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</si>
  <si>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</si>
  <si>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</si>
  <si>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</si>
  <si>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</si>
  <si>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</si>
  <si>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</si>
  <si>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</si>
  <si>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</si>
  <si>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</si>
  <si>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</si>
  <si>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</si>
  <si>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</si>
  <si>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</si>
  <si>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</si>
  <si>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</si>
  <si>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</si>
  <si>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</si>
  <si>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</si>
  <si>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</si>
  <si>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</si>
  <si>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</si>
  <si>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</si>
  <si>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</si>
  <si>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</si>
  <si>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</si>
  <si>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</si>
  <si>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</si>
  <si>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</si>
  <si>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</si>
  <si>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</si>
  <si>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</si>
  <si>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</si>
  <si>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</si>
  <si>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</si>
  <si>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</si>
  <si>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</si>
  <si>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</si>
  <si>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</si>
  <si>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</si>
  <si>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</si>
  <si>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</si>
  <si>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</si>
  <si>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</si>
  <si>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</si>
  <si>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</si>
  <si>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</si>
  <si>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</si>
  <si>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</si>
  <si>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</si>
  <si>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</si>
  <si>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</si>
  <si>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</si>
  <si>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</si>
  <si>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</si>
  <si>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</si>
  <si>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</si>
  <si>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</si>
  <si>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</si>
  <si>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</si>
  <si>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</si>
  <si>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</si>
  <si>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</si>
  <si>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</si>
  <si>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</si>
  <si>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</si>
  <si>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</si>
  <si>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</si>
  <si>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</si>
  <si>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</si>
  <si>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</si>
  <si>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</si>
  <si>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</si>
  <si>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</si>
  <si>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</si>
  <si>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</si>
  <si>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</si>
  <si>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</si>
  <si>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</si>
  <si>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</si>
  <si>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</si>
  <si>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</si>
  <si>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</si>
  <si>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</si>
  <si>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</si>
  <si>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</si>
  <si>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</si>
  <si>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</si>
  <si>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</si>
  <si>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</si>
  <si>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</si>
  <si>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</si>
  <si>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</si>
  <si>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</si>
  <si>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</si>
  <si>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</si>
  <si>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</si>
  <si>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</si>
  <si>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</si>
  <si>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</si>
  <si>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</si>
  <si>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</si>
  <si>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</si>
  <si>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</si>
  <si>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</si>
  <si>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</si>
  <si>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</si>
  <si>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</si>
  <si>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</si>
  <si>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</si>
  <si>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</si>
  <si>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</si>
  <si>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</si>
  <si>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</si>
  <si>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</si>
  <si>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</si>
  <si>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</si>
  <si>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</si>
  <si>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</si>
  <si>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</si>
  <si>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</si>
  <si>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</si>
  <si>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</si>
  <si>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</si>
  <si>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</si>
  <si>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</si>
  <si>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</si>
  <si>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</si>
  <si>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</si>
  <si>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</si>
  <si>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</si>
  <si>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</si>
  <si>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</si>
  <si>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</si>
  <si>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</si>
  <si>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</si>
  <si>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</si>
  <si>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</si>
  <si>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</si>
  <si>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</si>
  <si>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</si>
  <si>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</si>
  <si>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</si>
  <si>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</si>
  <si>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</si>
  <si>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</si>
  <si>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</si>
  <si>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</si>
  <si>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</si>
  <si>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</si>
  <si>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</si>
  <si>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</si>
  <si>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</si>
  <si>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</si>
  <si>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</si>
  <si>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</si>
  <si>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</si>
  <si>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</si>
  <si>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</si>
  <si>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</si>
  <si>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</si>
  <si>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</si>
  <si>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</si>
  <si>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</si>
  <si>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</si>
  <si>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</si>
  <si>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</si>
  <si>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</si>
  <si>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</si>
  <si>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</si>
  <si>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</si>
  <si>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</si>
  <si>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</si>
  <si>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</si>
  <si>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</si>
  <si>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</si>
  <si>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</si>
  <si>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</si>
  <si>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</si>
  <si>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</si>
  <si>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</si>
  <si>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</si>
  <si>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</si>
  <si>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</si>
  <si>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</si>
  <si>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</si>
  <si>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</si>
  <si>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</si>
  <si>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</si>
  <si>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</si>
  <si>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</si>
  <si>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</si>
  <si>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</si>
  <si>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</si>
  <si>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</si>
  <si>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</si>
  <si>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</si>
  <si>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</si>
  <si>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</si>
  <si>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</si>
  <si>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</si>
  <si>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</si>
  <si>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</si>
  <si>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</si>
  <si>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</si>
  <si>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</si>
  <si>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</si>
  <si>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</si>
  <si>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</si>
  <si>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</si>
  <si>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</si>
  <si>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</si>
  <si>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</si>
  <si>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</si>
  <si>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</si>
  <si>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</si>
  <si>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</si>
  <si>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</si>
  <si>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</si>
  <si>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</si>
  <si>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</si>
  <si>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</si>
  <si>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</si>
  <si>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</si>
  <si>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</si>
  <si>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</si>
  <si>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</si>
  <si>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</si>
  <si>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</si>
  <si>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</si>
  <si>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</si>
  <si>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</si>
  <si>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</si>
  <si>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</si>
  <si>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</si>
  <si>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</si>
  <si>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</si>
  <si>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</si>
  <si>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</si>
  <si>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</si>
  <si>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</si>
  <si>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</si>
  <si>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</si>
  <si>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</si>
  <si>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</si>
  <si>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</si>
  <si>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</si>
  <si>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</si>
  <si>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</si>
  <si>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</si>
  <si>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</si>
  <si>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</si>
  <si>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</si>
  <si>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</si>
  <si>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</si>
  <si>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</si>
  <si>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</si>
  <si>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</si>
  <si>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</si>
  <si>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</si>
  <si>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</si>
  <si>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</si>
  <si>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</si>
  <si>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</si>
  <si>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</si>
  <si>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</si>
  <si>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</si>
  <si>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</si>
  <si>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</si>
  <si>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</si>
  <si>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</si>
  <si>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</si>
  <si>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</si>
  <si>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</si>
  <si>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</si>
  <si>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</si>
  <si>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</si>
  <si>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</si>
  <si>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</si>
  <si>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</si>
  <si>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</si>
  <si>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</si>
  <si>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</si>
  <si>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</si>
  <si>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</si>
  <si>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</si>
  <si>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</si>
  <si>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</si>
  <si>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</si>
  <si>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</si>
  <si>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</si>
  <si>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</si>
  <si>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</si>
  <si>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</si>
  <si>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</si>
  <si>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</si>
  <si>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</si>
  <si>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</si>
  <si>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</si>
  <si>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</si>
  <si>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</si>
  <si>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</si>
  <si>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</si>
  <si>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</si>
  <si>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</si>
  <si>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</si>
  <si>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</si>
  <si>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</si>
  <si>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</si>
  <si>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</si>
  <si>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</si>
  <si>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</si>
  <si>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</si>
  <si>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</si>
  <si>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</si>
  <si>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</si>
  <si>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</si>
  <si>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</si>
  <si>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</si>
  <si>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</si>
  <si>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</si>
  <si>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</si>
  <si>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</si>
  <si>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</si>
  <si>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</si>
  <si>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</si>
  <si>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</si>
  <si>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</si>
  <si>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</si>
  <si>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</si>
  <si>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</si>
  <si>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</si>
  <si>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</si>
  <si>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</si>
  <si>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</si>
  <si>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</si>
  <si>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</si>
  <si>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</si>
  <si>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</si>
  <si>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</si>
  <si>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</si>
  <si>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</si>
  <si>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</si>
  <si>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</si>
  <si>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</si>
  <si>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</si>
  <si>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</si>
  <si>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</si>
  <si>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</si>
  <si>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</si>
  <si>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</si>
  <si>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</si>
  <si>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</si>
  <si>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</si>
  <si>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</si>
  <si>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</si>
  <si>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</si>
  <si>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</si>
  <si>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</si>
  <si>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</si>
  <si>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</si>
  <si>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</si>
  <si>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</si>
  <si>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</si>
  <si>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</si>
  <si>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</si>
  <si>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</si>
  <si>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</si>
  <si>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</si>
  <si>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</si>
  <si>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</si>
  <si>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</si>
  <si>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</si>
  <si>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</si>
  <si>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</si>
  <si>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</si>
  <si>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</si>
  <si>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</si>
  <si>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</si>
  <si>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</si>
  <si>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</si>
  <si>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</si>
  <si>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</si>
  <si>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</si>
  <si>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</si>
  <si>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</si>
  <si>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</si>
  <si>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</si>
  <si>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</si>
  <si>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</si>
  <si>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</si>
  <si>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</si>
  <si>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</si>
  <si>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</si>
  <si>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</si>
  <si>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</si>
  <si>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</si>
  <si>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</si>
  <si>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</si>
  <si>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</si>
  <si>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</si>
  <si>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</si>
  <si>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</si>
  <si>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</si>
  <si>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</si>
  <si>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</si>
  <si>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</si>
  <si>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</si>
  <si>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</si>
  <si>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</si>
  <si>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</si>
  <si>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</si>
  <si>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</si>
  <si>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</si>
  <si>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</si>
  <si>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</si>
  <si>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</si>
  <si>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</si>
  <si>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</si>
  <si>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</si>
  <si>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</si>
  <si>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</si>
  <si>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</si>
  <si>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</si>
  <si>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</si>
  <si>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</si>
  <si>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</si>
  <si>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</si>
  <si>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</si>
  <si>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</si>
  <si>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</si>
  <si>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</si>
  <si>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</si>
  <si>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</si>
  <si>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</si>
  <si>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</si>
  <si>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</si>
  <si>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</si>
  <si>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</si>
  <si>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</si>
  <si>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</si>
  <si>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</si>
  <si>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</si>
  <si>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</si>
  <si>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</si>
  <si>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</si>
  <si>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</si>
  <si>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</si>
  <si>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</si>
  <si>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</si>
  <si>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</si>
  <si>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</si>
  <si>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</si>
  <si>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</si>
  <si>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</si>
  <si>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</si>
  <si>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</si>
  <si>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</si>
  <si>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</si>
  <si>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</si>
  <si>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</si>
  <si>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</si>
  <si>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</si>
  <si>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</si>
  <si>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</si>
  <si>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</si>
  <si>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</si>
  <si>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</si>
  <si>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</si>
  <si>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</si>
  <si>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</si>
  <si>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</si>
  <si>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</si>
  <si>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</si>
  <si>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</si>
  <si>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</si>
  <si>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</si>
  <si>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</si>
  <si>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</si>
  <si>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</si>
  <si>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</si>
  <si>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</si>
  <si>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</si>
  <si>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</si>
  <si>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</si>
  <si>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</si>
  <si>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</si>
  <si>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</si>
  <si>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</si>
  <si>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</si>
  <si>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</si>
  <si>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</si>
  <si>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</si>
  <si>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</si>
  <si>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</si>
  <si>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</si>
  <si>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</si>
  <si>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</si>
  <si>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</si>
  <si>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</si>
  <si>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</si>
  <si>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</si>
  <si>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</si>
  <si>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</si>
  <si>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</si>
  <si>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</si>
  <si>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</si>
  <si>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</si>
  <si>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</si>
  <si>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</si>
  <si>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</si>
  <si>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</si>
  <si>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</si>
  <si>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</si>
  <si>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</si>
  <si>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</si>
  <si>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</si>
  <si>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</si>
  <si>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</si>
  <si>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</si>
  <si>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</si>
  <si>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</si>
  <si>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</si>
  <si>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</si>
  <si>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</si>
  <si>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</si>
  <si>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</si>
  <si>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</si>
  <si>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</si>
  <si>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</si>
  <si>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</si>
  <si>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</si>
  <si>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</si>
  <si>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</si>
  <si>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</si>
  <si>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</si>
  <si>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</si>
  <si>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</si>
  <si>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</si>
  <si>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</si>
  <si>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</si>
  <si>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</si>
  <si>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</si>
  <si>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</si>
  <si>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</si>
  <si>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</si>
  <si>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</si>
  <si>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</si>
  <si>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</si>
  <si>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</si>
  <si>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</si>
  <si>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</si>
  <si>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</si>
  <si>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</si>
  <si>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</si>
  <si>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</si>
  <si>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</si>
  <si>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</si>
  <si>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</si>
  <si>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</si>
  <si>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</si>
  <si>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</si>
  <si>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</si>
  <si>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</si>
  <si>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</si>
  <si>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</si>
  <si>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</si>
  <si>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</si>
  <si>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</si>
  <si>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</si>
  <si>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</si>
  <si>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</si>
  <si>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</si>
  <si>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</si>
  <si>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</si>
  <si>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</si>
  <si>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</si>
  <si>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</si>
  <si>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</si>
  <si>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</si>
  <si>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</si>
  <si>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</si>
  <si>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</si>
  <si>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</si>
  <si>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</si>
  <si>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</si>
  <si>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</si>
  <si>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</si>
  <si>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</si>
  <si>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</si>
  <si>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</si>
  <si>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</si>
  <si>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</si>
  <si>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</si>
  <si>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</si>
  <si>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</si>
  <si>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</si>
  <si>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</si>
  <si>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</si>
  <si>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</si>
  <si>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</si>
  <si>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</si>
  <si>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</si>
  <si>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</si>
  <si>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</si>
  <si>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</si>
  <si>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</si>
  <si>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</si>
  <si>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</si>
  <si>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</si>
  <si>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</si>
  <si>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</si>
  <si>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</si>
  <si>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</si>
  <si>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</si>
  <si>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</si>
  <si>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</si>
  <si>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</si>
  <si>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</si>
  <si>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</si>
  <si>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</si>
  <si>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</si>
  <si>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</si>
  <si>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</si>
  <si>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</si>
  <si>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</si>
  <si>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</si>
  <si>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</si>
  <si>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</si>
  <si>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</si>
  <si>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</si>
  <si>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</si>
  <si>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</si>
  <si>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</si>
  <si>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</si>
  <si>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</si>
  <si>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</si>
  <si>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</si>
  <si>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</si>
  <si>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</si>
  <si>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</si>
  <si>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</si>
  <si>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</si>
  <si>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</si>
  <si>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</si>
  <si>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</si>
  <si>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</si>
  <si>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</si>
  <si>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</si>
  <si>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</si>
  <si>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</si>
  <si>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</si>
  <si>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</si>
  <si>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</si>
  <si>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</si>
  <si>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</si>
  <si>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</si>
  <si>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</si>
  <si>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</si>
  <si>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</si>
  <si>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</si>
  <si>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</si>
  <si>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</si>
  <si>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</si>
  <si>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</si>
  <si>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</si>
  <si>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</si>
  <si>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</si>
  <si>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</si>
  <si>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</si>
  <si>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</si>
  <si>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</si>
  <si>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</si>
  <si>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</si>
  <si>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</si>
  <si>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</si>
  <si>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</si>
  <si>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</si>
  <si>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</si>
  <si>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</si>
  <si>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</si>
  <si>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</si>
  <si>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</si>
  <si>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</si>
  <si>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</si>
  <si>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</si>
  <si>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</si>
  <si>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</si>
  <si>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</si>
  <si>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</si>
  <si>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</si>
  <si>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</si>
  <si>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</si>
  <si>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</si>
  <si>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</si>
  <si>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</si>
  <si>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</si>
  <si>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</si>
  <si>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</si>
  <si>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</si>
  <si>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</si>
  <si>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</si>
  <si>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</si>
  <si>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</si>
  <si>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</si>
  <si>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</si>
  <si>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</si>
  <si>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</si>
  <si>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</si>
  <si>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</si>
  <si>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</si>
  <si>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</si>
  <si>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</si>
  <si>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</si>
  <si>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</si>
  <si>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</si>
  <si>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</si>
  <si>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</si>
  <si>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</si>
  <si>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</si>
  <si>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</si>
  <si>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</si>
  <si>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</si>
  <si>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</si>
  <si>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</si>
  <si>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</si>
  <si>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</si>
  <si>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</si>
  <si>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</si>
  <si>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</si>
  <si>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</si>
  <si>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</si>
  <si>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</si>
  <si>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</si>
  <si>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</si>
  <si>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</si>
  <si>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</si>
  <si>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</si>
  <si>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</si>
  <si>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</si>
  <si>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</si>
  <si>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</si>
  <si>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</si>
  <si>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</si>
  <si>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</si>
  <si>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</si>
  <si>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</si>
  <si>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</si>
  <si>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</si>
  <si>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</si>
  <si>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</si>
  <si>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</si>
  <si>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</si>
  <si>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</si>
  <si>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</si>
  <si>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</si>
  <si>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</si>
  <si>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</si>
  <si>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</si>
  <si>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</si>
  <si>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</si>
  <si>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</si>
  <si>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</si>
  <si>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</si>
  <si>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</si>
  <si>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</si>
  <si>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</si>
  <si>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</si>
  <si>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</si>
  <si>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</si>
  <si>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</si>
  <si>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</si>
  <si>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</si>
  <si>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</si>
  <si>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</si>
  <si>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</si>
  <si>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</si>
  <si>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</si>
  <si>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</si>
  <si>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</si>
  <si>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</si>
  <si>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</si>
  <si>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</si>
  <si>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</si>
  <si>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</si>
  <si>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</si>
  <si>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</si>
  <si>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</si>
  <si>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</si>
  <si>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</si>
  <si>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</si>
  <si>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</si>
  <si>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</si>
  <si>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</si>
  <si>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</si>
  <si>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</si>
  <si>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</si>
  <si>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</si>
  <si>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</si>
  <si>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</si>
  <si>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</si>
  <si>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</si>
  <si>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</si>
  <si>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</si>
  <si>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</si>
  <si>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</si>
  <si>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</si>
  <si>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</si>
  <si>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</si>
  <si>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</si>
  <si>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</si>
  <si>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</si>
  <si>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</si>
  <si>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</si>
  <si>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</si>
  <si>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</si>
  <si>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</si>
  <si>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</si>
  <si>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</si>
  <si>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</si>
  <si>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</si>
  <si>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</si>
  <si>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</si>
  <si>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</si>
  <si>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</si>
  <si>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</si>
  <si>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</si>
  <si>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</si>
  <si>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</si>
  <si>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</si>
  <si>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</si>
  <si>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</si>
  <si>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</si>
  <si>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</si>
  <si>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</si>
  <si>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</si>
  <si>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</si>
  <si>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</si>
  <si>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</si>
  <si>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</si>
  <si>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</si>
  <si>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</si>
  <si>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</si>
  <si>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</si>
  <si>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</si>
  <si>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</si>
  <si>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</si>
  <si>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</si>
  <si>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</si>
  <si>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</si>
  <si>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</si>
  <si>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</si>
  <si>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</si>
  <si>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</si>
  <si>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</si>
  <si>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</si>
  <si>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</si>
  <si>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</si>
  <si>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</si>
  <si>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</si>
  <si>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</si>
  <si>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</si>
  <si>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</si>
  <si>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</si>
  <si>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</si>
  <si>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</si>
  <si>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</si>
  <si>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</si>
  <si>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</si>
  <si>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</si>
  <si>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</si>
  <si>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</si>
  <si>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</si>
  <si>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</si>
  <si>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</si>
  <si>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</si>
  <si>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</si>
  <si>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</si>
  <si>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</si>
  <si>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</si>
  <si>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</si>
  <si>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</si>
  <si>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</si>
  <si>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</si>
  <si>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</si>
  <si>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</si>
  <si>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</si>
  <si>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</si>
  <si>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</si>
  <si>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</si>
  <si>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</si>
  <si>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</si>
  <si>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</si>
  <si>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</si>
  <si>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</si>
  <si>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</si>
  <si>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</si>
  <si>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</si>
  <si>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</si>
  <si>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</si>
  <si>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</si>
  <si>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</si>
  <si>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</si>
  <si>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</si>
  <si>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</si>
  <si>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</si>
  <si>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</si>
  <si>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</si>
  <si>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</si>
  <si>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</si>
  <si>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</si>
  <si>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</si>
  <si>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</si>
  <si>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</si>
  <si>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</si>
  <si>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</si>
  <si>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</si>
  <si>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</si>
  <si>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</si>
  <si>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</si>
  <si>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</si>
  <si>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</si>
  <si>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</si>
  <si>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</si>
  <si>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</si>
  <si>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</si>
  <si>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</si>
  <si>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</si>
  <si>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</si>
  <si>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</si>
  <si>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</si>
  <si>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</si>
  <si>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</si>
  <si>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</si>
  <si>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</si>
  <si>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</si>
  <si>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</si>
  <si>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</si>
  <si>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</si>
  <si>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</si>
  <si>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</si>
  <si>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</si>
  <si>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</si>
  <si>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</si>
  <si>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</si>
  <si>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</si>
  <si>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</si>
  <si>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</si>
  <si>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</si>
  <si>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</si>
  <si>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</si>
  <si>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</si>
  <si>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</si>
  <si>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</si>
  <si>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</si>
  <si>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</si>
  <si>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</si>
  <si>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</si>
  <si>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</si>
  <si>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</si>
  <si>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</si>
  <si>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</si>
  <si>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</si>
  <si>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</si>
  <si>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</si>
  <si>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</si>
  <si>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</si>
  <si>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</si>
  <si>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</si>
  <si>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</si>
  <si>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</si>
  <si>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</si>
  <si>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</si>
  <si>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</si>
  <si>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</si>
  <si>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</si>
  <si>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</si>
  <si>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</si>
  <si>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</si>
  <si>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</si>
  <si>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</si>
  <si>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</si>
  <si>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</si>
  <si>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</si>
  <si>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</si>
  <si>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</si>
  <si>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</si>
  <si>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</si>
  <si>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</si>
  <si>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</si>
  <si>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</si>
  <si>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</si>
  <si>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</si>
  <si>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</si>
  <si>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</si>
  <si>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</si>
  <si>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</si>
  <si>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</si>
  <si>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</si>
  <si>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</si>
  <si>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</si>
  <si>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</si>
  <si>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</si>
  <si>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</si>
  <si>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</si>
  <si>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</si>
  <si>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</si>
  <si>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</si>
  <si>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</si>
  <si>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</si>
  <si>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</si>
  <si>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</si>
  <si>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</si>
  <si>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</si>
  <si>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</si>
  <si>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</si>
  <si>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</si>
  <si>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</si>
  <si>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</si>
  <si>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</si>
  <si>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</si>
  <si>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</si>
  <si>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</si>
  <si>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</si>
  <si>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</si>
  <si>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</si>
  <si>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</si>
  <si>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</si>
  <si>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</si>
  <si>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</si>
  <si>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</si>
  <si>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</si>
  <si>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</si>
  <si>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</si>
  <si>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</si>
  <si>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</si>
  <si>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</si>
  <si>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</si>
  <si>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</si>
  <si>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</si>
  <si>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</si>
  <si>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</si>
  <si>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</si>
  <si>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</si>
  <si>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</si>
  <si>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</si>
  <si>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</si>
  <si>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</si>
  <si>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</si>
  <si>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</si>
  <si>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</si>
  <si>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</si>
  <si>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</si>
  <si>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</si>
  <si>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</si>
  <si>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</si>
  <si>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</si>
  <si>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</si>
  <si>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</si>
  <si>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</si>
  <si>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</si>
  <si>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</si>
  <si>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</si>
  <si>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</si>
  <si>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</si>
  <si>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</si>
  <si>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</si>
  <si>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</si>
  <si>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</si>
  <si>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</si>
  <si>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</si>
  <si>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</si>
  <si>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</si>
  <si>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</si>
  <si>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</si>
  <si>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</si>
  <si>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</si>
  <si>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</si>
  <si>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</si>
  <si>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</si>
  <si>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</si>
  <si>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</si>
  <si>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</si>
  <si>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</si>
  <si>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</si>
  <si>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</si>
  <si>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</si>
  <si>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</si>
  <si>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</si>
  <si>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</si>
  <si>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</si>
  <si>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</si>
  <si>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</si>
  <si>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</si>
  <si>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</si>
  <si>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</si>
  <si>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</si>
  <si>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</si>
  <si>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</si>
  <si>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</si>
  <si>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</si>
  <si>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</si>
  <si>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</si>
  <si>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</si>
  <si>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</si>
  <si>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</si>
  <si>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</si>
  <si>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</si>
  <si>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</si>
  <si>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</si>
  <si>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</si>
  <si>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</si>
  <si>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</si>
  <si>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</si>
  <si>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</si>
  <si>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</si>
  <si>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</si>
  <si>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</si>
  <si>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</si>
  <si>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</si>
  <si>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</si>
  <si>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</si>
  <si>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</si>
  <si>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</si>
  <si>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</si>
  <si>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</si>
  <si>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</si>
  <si>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</si>
  <si>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</si>
  <si>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</si>
  <si>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</si>
  <si>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</si>
  <si>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</si>
  <si>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</si>
  <si>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</si>
  <si>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</si>
  <si>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</si>
  <si>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</si>
  <si>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</si>
  <si>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</si>
  <si>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</si>
  <si>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</si>
  <si>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</si>
  <si>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</si>
  <si>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</si>
  <si>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</si>
  <si>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</si>
  <si>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</si>
  <si>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</si>
  <si>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</si>
  <si>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</si>
  <si>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</si>
  <si>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</si>
  <si>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</si>
  <si>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</si>
  <si>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</si>
  <si>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</si>
  <si>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</si>
  <si>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</si>
  <si>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</si>
  <si>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</si>
  <si>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</si>
  <si>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</si>
  <si>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</si>
  <si>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</si>
  <si>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</si>
  <si>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</si>
  <si>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</si>
  <si>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</si>
  <si>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</si>
  <si>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</si>
  <si>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</si>
  <si>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</si>
  <si>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</si>
  <si>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</si>
  <si>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</si>
  <si>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</si>
  <si>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</si>
  <si>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</si>
  <si>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</si>
  <si>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</si>
  <si>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</si>
  <si>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</si>
  <si>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</si>
  <si>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</si>
  <si>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</si>
  <si>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</si>
  <si>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</si>
  <si>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</si>
  <si>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</si>
  <si>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</si>
  <si>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</si>
  <si>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</si>
  <si>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</si>
  <si>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</si>
  <si>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</si>
  <si>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</si>
  <si>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</si>
  <si>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</si>
  <si>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</si>
  <si>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</si>
  <si>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</si>
  <si>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</si>
  <si>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</si>
  <si>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</si>
  <si>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</si>
  <si>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</si>
  <si>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</si>
  <si>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</si>
  <si>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</si>
  <si>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</si>
  <si>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</si>
  <si>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</si>
  <si>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</si>
  <si>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</si>
  <si>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</si>
  <si>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</si>
  <si>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</si>
  <si>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</si>
  <si>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</si>
  <si>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</si>
  <si>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</si>
  <si>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</si>
  <si>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</si>
  <si>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</si>
  <si>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</si>
  <si>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</si>
  <si>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</si>
  <si>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</si>
  <si>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</si>
  <si>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</si>
  <si>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</si>
  <si>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</si>
  <si>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</si>
  <si>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</si>
  <si>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</si>
  <si>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</si>
  <si>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</si>
  <si>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</si>
  <si>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</si>
  <si>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</si>
  <si>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</si>
  <si>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</si>
  <si>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</si>
  <si>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</si>
  <si>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</si>
  <si>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</si>
  <si>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</si>
  <si>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</si>
  <si>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</si>
  <si>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</si>
  <si>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</si>
  <si>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</si>
  <si>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</si>
  <si>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</si>
  <si>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</si>
  <si>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</si>
  <si>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</si>
  <si>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</si>
  <si>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</si>
  <si>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</si>
  <si>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</si>
  <si>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</si>
  <si>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</si>
  <si>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</si>
  <si>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</si>
  <si>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</si>
  <si>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</si>
  <si>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</si>
  <si>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</si>
  <si>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</si>
  <si>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</si>
  <si>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</si>
  <si>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</si>
  <si>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</si>
  <si>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</si>
  <si>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</si>
  <si>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</si>
  <si>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</si>
  <si>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</si>
  <si>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</si>
  <si>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</si>
  <si>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</si>
  <si>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</si>
  <si>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</si>
  <si>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</si>
  <si>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</si>
  <si>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</si>
  <si>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</si>
  <si>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</si>
  <si>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</si>
  <si>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</si>
  <si>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</si>
  <si>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</si>
  <si>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</si>
  <si>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</si>
  <si>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</si>
  <si>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</si>
  <si>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</si>
  <si>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</si>
  <si>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</si>
  <si>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</si>
  <si>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</si>
  <si>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</si>
  <si>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</si>
  <si>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</si>
  <si>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</si>
  <si>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</si>
  <si>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</si>
  <si>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</si>
  <si>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</si>
  <si>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</si>
  <si>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</si>
  <si>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</si>
  <si>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</si>
  <si>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</si>
  <si>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</si>
  <si>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</si>
  <si>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</si>
  <si>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</si>
  <si>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</si>
  <si>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</si>
  <si>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</si>
  <si>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</si>
  <si>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</si>
  <si>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</si>
  <si>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</si>
  <si>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</si>
  <si>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</si>
  <si>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</si>
  <si>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</si>
  <si>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</si>
  <si>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</si>
  <si>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</si>
  <si>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</si>
  <si>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</si>
  <si>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</si>
  <si>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</si>
  <si>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</si>
  <si>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</si>
  <si>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</si>
  <si>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</si>
  <si>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</si>
  <si>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</si>
  <si>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</si>
  <si>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</si>
  <si>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</si>
  <si>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</si>
  <si>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</si>
  <si>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</si>
  <si>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</si>
  <si>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</si>
  <si>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</si>
  <si>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</si>
  <si>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</si>
  <si>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</si>
  <si>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</si>
  <si>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</si>
  <si>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</si>
  <si>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</si>
  <si>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</si>
  <si>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</si>
  <si>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</si>
  <si>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</si>
  <si>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</si>
  <si>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</si>
  <si>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</si>
  <si>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</si>
  <si>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</si>
  <si>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</si>
  <si>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</si>
  <si>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</si>
  <si>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</si>
  <si>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</si>
  <si>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</si>
  <si>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</si>
  <si>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</si>
  <si>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</si>
  <si>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</si>
  <si>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</si>
  <si>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</si>
  <si>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</si>
  <si>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</si>
  <si>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</si>
  <si>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</si>
  <si>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</si>
  <si>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</si>
  <si>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</si>
  <si>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</si>
  <si>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</si>
  <si>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</si>
  <si>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</si>
  <si>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</si>
  <si>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</si>
  <si>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</si>
  <si>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</si>
  <si>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</si>
  <si>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</si>
  <si>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</si>
  <si>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</si>
  <si>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</si>
  <si>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</si>
  <si>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</si>
  <si>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</si>
  <si>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</si>
  <si>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</si>
  <si>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</si>
  <si>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</si>
  <si>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</si>
  <si>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</si>
  <si>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</si>
  <si>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</si>
  <si>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</si>
  <si>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</si>
  <si>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</si>
  <si>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</si>
  <si>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</si>
  <si>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</si>
  <si>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</si>
  <si>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</si>
  <si>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</si>
  <si>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</si>
  <si>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</si>
  <si>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</si>
  <si>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</si>
  <si>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</si>
  <si>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</si>
  <si>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</si>
  <si>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</si>
  <si>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</si>
  <si>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</si>
  <si>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</si>
  <si>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</si>
  <si>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</si>
  <si>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</si>
  <si>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</si>
  <si>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</si>
  <si>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</si>
  <si>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</si>
  <si>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</si>
  <si>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</si>
  <si>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</si>
  <si>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</si>
  <si>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</si>
  <si>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</si>
  <si>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</si>
  <si>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</si>
  <si>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</si>
  <si>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</si>
  <si>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</si>
  <si>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</si>
  <si>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</si>
  <si>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</si>
  <si>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</si>
  <si>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</si>
  <si>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</si>
  <si>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</si>
  <si>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</si>
  <si>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</si>
  <si>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</si>
  <si>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</si>
  <si>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</si>
  <si>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</si>
  <si>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</si>
  <si>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</si>
  <si>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</si>
  <si>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</si>
  <si>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</si>
  <si>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</si>
  <si>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</si>
  <si>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</si>
  <si>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</si>
  <si>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</si>
  <si>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</si>
  <si>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</si>
  <si>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</si>
  <si>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</si>
  <si>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</si>
  <si>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</si>
  <si>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</si>
  <si>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</si>
  <si>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</si>
  <si>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</si>
  <si>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</si>
  <si>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</si>
  <si>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</si>
  <si>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</si>
  <si>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</si>
  <si>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</si>
  <si>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</si>
  <si>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</si>
  <si>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</si>
  <si>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</si>
  <si>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</si>
  <si>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</si>
  <si>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</si>
  <si>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</si>
  <si>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</si>
  <si>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</si>
  <si>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</si>
  <si>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</si>
  <si>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</si>
  <si>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</si>
  <si>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</si>
  <si>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</si>
  <si>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</si>
  <si>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</si>
  <si>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</si>
  <si>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</si>
  <si>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</si>
  <si>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</si>
  <si>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</si>
  <si>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</si>
  <si>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</si>
  <si>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</si>
  <si>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</si>
  <si>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</si>
  <si>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</si>
  <si>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</si>
  <si>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</si>
  <si>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</si>
  <si>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</si>
  <si>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</si>
  <si>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</si>
  <si>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</si>
  <si>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</si>
  <si>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</si>
  <si>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</si>
  <si>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</si>
  <si>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</si>
  <si>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</si>
  <si>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</si>
  <si>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</si>
  <si>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</si>
  <si>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</si>
  <si>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</si>
  <si>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</si>
  <si>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</si>
  <si>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</si>
  <si>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</si>
  <si>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</si>
  <si>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</si>
  <si>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</si>
  <si>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</si>
  <si>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</si>
  <si>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</si>
  <si>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</si>
  <si>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</si>
  <si>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</si>
  <si>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</si>
  <si>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</si>
  <si>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</si>
  <si>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</si>
  <si>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</si>
  <si>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</si>
  <si>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</si>
  <si>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</si>
  <si>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</si>
  <si>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</si>
  <si>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</si>
  <si>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</si>
  <si>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</si>
  <si>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</si>
  <si>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</si>
  <si>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</si>
  <si>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</si>
  <si>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</si>
  <si>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</si>
  <si>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</si>
  <si>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</si>
  <si>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</si>
  <si>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</si>
  <si>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</si>
  <si>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</si>
  <si>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</si>
  <si>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</si>
  <si>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</si>
  <si>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</si>
  <si>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</si>
  <si>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</si>
  <si>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</si>
  <si>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</si>
  <si>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</si>
  <si>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</si>
  <si>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</si>
  <si>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</si>
  <si>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</si>
  <si>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</si>
  <si>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</si>
  <si>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</si>
  <si>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</si>
  <si>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</si>
  <si>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</si>
  <si>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</si>
  <si>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</si>
  <si>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</si>
  <si>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</si>
  <si>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</si>
  <si>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</si>
  <si>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</si>
  <si>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</si>
  <si>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</si>
  <si>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</si>
  <si>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</si>
  <si>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</si>
  <si>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</si>
  <si>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</si>
  <si>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</si>
  <si>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</si>
  <si>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</si>
  <si>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</si>
  <si>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</si>
  <si>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</si>
  <si>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</si>
  <si>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</si>
  <si>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</si>
  <si>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</si>
  <si>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</si>
  <si>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</si>
  <si>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</si>
  <si>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</si>
  <si>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</si>
  <si>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</si>
  <si>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</si>
  <si>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</si>
  <si>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</si>
  <si>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</si>
  <si>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</si>
  <si>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</si>
  <si>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</si>
  <si>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</si>
  <si>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</si>
  <si>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</si>
  <si>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</si>
  <si>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</si>
  <si>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</si>
  <si>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</si>
  <si>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</si>
  <si>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</si>
  <si>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</si>
  <si>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</si>
  <si>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</si>
  <si>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</si>
  <si>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</si>
  <si>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</si>
  <si>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</si>
  <si>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</si>
  <si>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</si>
  <si>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</si>
  <si>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</si>
  <si>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</si>
  <si>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</si>
  <si>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</si>
  <si>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</si>
  <si>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</si>
  <si>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</si>
  <si>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</si>
  <si>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</si>
  <si>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</si>
  <si>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</si>
  <si>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</si>
  <si>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</si>
  <si>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</si>
  <si>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</si>
  <si>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</si>
  <si>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</si>
  <si>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</si>
  <si>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</si>
  <si>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</si>
  <si>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</si>
  <si>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</si>
  <si>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</si>
  <si>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</si>
  <si>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</si>
  <si>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</si>
  <si>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</si>
  <si>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</si>
  <si>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</si>
  <si>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</si>
  <si>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</si>
  <si>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</si>
  <si>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</si>
  <si>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</si>
  <si>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</si>
  <si>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</si>
  <si>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</si>
  <si>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</si>
  <si>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</si>
  <si>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</si>
  <si>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</si>
  <si>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</si>
  <si>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</si>
  <si>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</si>
  <si>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</si>
  <si>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</si>
  <si>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</si>
  <si>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</si>
  <si>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</si>
  <si>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</si>
  <si>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</si>
  <si>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</si>
  <si>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</si>
  <si>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</si>
  <si>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</si>
  <si>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</si>
  <si>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</si>
  <si>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</si>
  <si>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</si>
  <si>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</si>
  <si>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</si>
  <si>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</si>
  <si>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</si>
  <si>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</si>
  <si>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</si>
  <si>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</si>
  <si>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</si>
  <si>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</si>
  <si>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</si>
  <si>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</si>
  <si>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</si>
  <si>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</si>
  <si>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</si>
  <si>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</si>
  <si>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</si>
  <si>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</si>
  <si>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</si>
  <si>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</si>
  <si>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</si>
  <si>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</si>
  <si>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</si>
  <si>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</si>
  <si>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</si>
  <si>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</si>
  <si>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</si>
  <si>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</si>
  <si>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</si>
  <si>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</si>
  <si>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</si>
  <si>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</si>
  <si>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</si>
  <si>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</si>
  <si>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</si>
  <si>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</si>
  <si>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</si>
  <si>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</si>
  <si>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</si>
  <si>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</si>
  <si>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</si>
  <si>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</si>
  <si>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</si>
  <si>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</si>
  <si>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</si>
  <si>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</si>
  <si>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</si>
  <si>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</si>
  <si>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</si>
  <si>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</si>
  <si>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</si>
  <si>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</si>
  <si>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</si>
  <si>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</si>
  <si>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</si>
  <si>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</si>
  <si>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</si>
  <si>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</si>
  <si>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</si>
  <si>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</si>
  <si>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</si>
  <si>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</si>
  <si>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</si>
  <si>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</si>
  <si>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</si>
  <si>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</si>
  <si>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</si>
  <si>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</si>
  <si>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</si>
  <si>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</si>
  <si>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</si>
  <si>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</si>
  <si>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</si>
  <si>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</si>
  <si>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</si>
  <si>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</si>
  <si>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</si>
  <si>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</si>
  <si>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</si>
  <si>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</si>
  <si>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</si>
  <si>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</si>
  <si>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</si>
  <si>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</si>
  <si>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</si>
  <si>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</si>
  <si>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</si>
  <si>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</si>
  <si>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</si>
  <si>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</si>
  <si>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</si>
  <si>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</si>
  <si>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</si>
  <si>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</si>
  <si>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</si>
  <si>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</si>
  <si>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</si>
  <si>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</si>
  <si>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</si>
  <si>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</si>
  <si>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</si>
  <si>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</si>
  <si>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</si>
  <si>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</si>
  <si>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</si>
  <si>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</si>
  <si>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</si>
  <si>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</si>
  <si>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</si>
  <si>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</si>
  <si>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</si>
  <si>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</si>
  <si>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</si>
  <si>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</si>
  <si>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</si>
  <si>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</si>
  <si>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</si>
  <si>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</si>
  <si>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</si>
  <si>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</si>
  <si>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</si>
  <si>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</si>
  <si>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</si>
  <si>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</si>
  <si>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</si>
  <si>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</si>
  <si>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</si>
  <si>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</si>
  <si>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</si>
  <si>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</si>
  <si>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</si>
  <si>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</si>
  <si>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</si>
  <si>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</si>
  <si>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</si>
  <si>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</si>
  <si>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</si>
  <si>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</si>
  <si>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</si>
  <si>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</si>
  <si>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</si>
  <si>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</si>
  <si>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</si>
  <si>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</si>
  <si>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</si>
  <si>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</si>
  <si>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</si>
  <si>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</si>
  <si>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</si>
  <si>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</si>
  <si>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</si>
  <si>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</si>
  <si>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</si>
  <si>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</si>
  <si>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</si>
  <si>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</si>
  <si>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</si>
  <si>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</si>
  <si>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</si>
  <si>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</si>
  <si>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</si>
  <si>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</si>
  <si>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</si>
  <si>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</si>
  <si>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</si>
  <si>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</si>
  <si>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</si>
  <si>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</si>
  <si>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</si>
  <si>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</si>
  <si>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</si>
  <si>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</si>
  <si>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</si>
  <si>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</si>
  <si>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</si>
  <si>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</si>
  <si>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</si>
  <si>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</si>
  <si>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</si>
  <si>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</si>
  <si>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</si>
  <si>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</si>
  <si>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</si>
  <si>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</si>
  <si>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</si>
  <si>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</si>
  <si>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</si>
  <si>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</si>
  <si>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</si>
  <si>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</si>
  <si>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</si>
  <si>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</si>
  <si>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</si>
  <si>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</si>
  <si>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</si>
  <si>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</si>
  <si>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</si>
  <si>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</si>
  <si>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</si>
  <si>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</si>
  <si>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</si>
  <si>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</si>
  <si>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</si>
  <si>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</si>
  <si>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</si>
  <si>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</si>
  <si>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</si>
  <si>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</si>
  <si>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</si>
  <si>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</si>
  <si>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</si>
  <si>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</si>
  <si>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</si>
  <si>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</si>
  <si>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</si>
  <si>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</si>
  <si>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</si>
  <si>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</si>
  <si>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</si>
  <si>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</si>
  <si>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</si>
  <si>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</si>
  <si>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</si>
  <si>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</si>
  <si>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</si>
  <si>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</si>
  <si>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</si>
  <si>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</si>
  <si>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</si>
  <si>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</si>
  <si>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</si>
  <si>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</si>
  <si>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</si>
  <si>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</si>
  <si>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</si>
  <si>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</si>
  <si>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</si>
  <si>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</si>
  <si>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</si>
  <si>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</si>
  <si>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</si>
  <si>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</si>
  <si>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</si>
  <si>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</si>
  <si>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</si>
  <si>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</si>
  <si>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</si>
  <si>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</si>
  <si>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</si>
  <si>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</si>
  <si>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</si>
  <si>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</si>
  <si>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</si>
  <si>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</si>
  <si>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</si>
  <si>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</si>
  <si>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</si>
  <si>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</si>
  <si>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</si>
  <si>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</si>
  <si>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</si>
  <si>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</si>
  <si>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</si>
  <si>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</si>
  <si>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</si>
  <si>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</si>
  <si>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</si>
  <si>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</si>
  <si>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</si>
  <si>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</si>
  <si>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</si>
  <si>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</si>
  <si>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</si>
  <si>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</si>
  <si>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</si>
  <si>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</si>
  <si>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</si>
  <si>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</si>
  <si>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</si>
  <si>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</si>
  <si>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</si>
  <si>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</si>
  <si>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</si>
  <si>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</si>
  <si>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</si>
  <si>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</si>
  <si>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</si>
  <si>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</si>
  <si>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</si>
  <si>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</si>
  <si>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</si>
  <si>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</si>
  <si>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</si>
  <si>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</si>
  <si>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</si>
  <si>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</si>
  <si>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</si>
  <si>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</si>
  <si>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</si>
  <si>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</si>
  <si>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</si>
  <si>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</si>
  <si>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</si>
  <si>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</si>
  <si>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</si>
  <si>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</si>
  <si>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</si>
  <si>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</si>
  <si>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</si>
  <si>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</si>
  <si>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</si>
  <si>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</si>
  <si>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</si>
  <si>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</si>
  <si>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</si>
  <si>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</si>
  <si>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</si>
  <si>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</si>
  <si>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</si>
  <si>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</si>
  <si>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</si>
  <si>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</si>
  <si>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</si>
  <si>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</si>
  <si>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</si>
  <si>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</si>
  <si>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</si>
  <si>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</si>
  <si>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</si>
  <si>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</si>
  <si>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</si>
  <si>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</si>
  <si>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</si>
  <si>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</si>
  <si>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</si>
  <si>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</si>
  <si>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</si>
  <si>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</si>
  <si>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</si>
  <si>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</si>
  <si>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</si>
  <si>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</si>
  <si>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</si>
  <si>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</si>
  <si>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</si>
  <si>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</si>
  <si>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</si>
  <si>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</si>
  <si>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</si>
  <si>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</si>
  <si>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</si>
  <si>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</si>
  <si>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</si>
  <si>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</si>
  <si>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</si>
  <si>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</si>
  <si>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</si>
  <si>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</si>
  <si>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</si>
  <si>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</si>
  <si>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</si>
  <si>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</si>
  <si>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</si>
  <si>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</si>
  <si>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</si>
  <si>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</si>
  <si>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</si>
  <si>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</si>
  <si>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</si>
  <si>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</si>
  <si>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</si>
  <si>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</si>
  <si>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</si>
  <si>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</si>
  <si>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</si>
  <si>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</si>
  <si>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</si>
  <si>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</si>
  <si>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</si>
  <si>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</si>
  <si>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</si>
  <si>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</si>
  <si>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</si>
  <si>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</si>
  <si>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</si>
  <si>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</si>
  <si>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</si>
  <si>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</si>
  <si>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</si>
  <si>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</si>
  <si>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</si>
  <si>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</si>
  <si>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</si>
  <si>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</si>
  <si>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</si>
  <si>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</si>
  <si>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</si>
  <si>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</si>
  <si>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</si>
  <si>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</si>
  <si>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</si>
  <si>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</si>
  <si>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</si>
  <si>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</si>
  <si>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</si>
  <si>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</si>
  <si>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</si>
  <si>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</si>
  <si>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</si>
  <si>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</si>
  <si>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</si>
  <si>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</si>
  <si>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</si>
  <si>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</si>
  <si>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</si>
  <si>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</si>
  <si>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</si>
  <si>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</si>
  <si>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</si>
  <si>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</si>
  <si>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</si>
  <si>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</si>
  <si>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</si>
  <si>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</si>
  <si>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</si>
  <si>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</si>
  <si>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</si>
  <si>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</si>
  <si>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</si>
  <si>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</si>
  <si>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</si>
  <si>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</si>
  <si>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</si>
  <si>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</si>
  <si>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</si>
  <si>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</si>
  <si>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</si>
  <si>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</si>
  <si>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</si>
  <si>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</si>
  <si>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</si>
  <si>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</si>
  <si>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</si>
  <si>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</si>
  <si>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</si>
  <si>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</si>
  <si>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</si>
  <si>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</si>
  <si>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</si>
  <si>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</si>
  <si>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</si>
  <si>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</si>
  <si>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</si>
  <si>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</si>
  <si>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</si>
  <si>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</si>
  <si>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</si>
  <si>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</si>
  <si>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</si>
  <si>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</si>
  <si>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</si>
  <si>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</si>
  <si>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</si>
  <si>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</si>
  <si>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</si>
  <si>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</si>
  <si>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</si>
  <si>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</si>
  <si>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</si>
  <si>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</si>
  <si>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</si>
  <si>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</si>
  <si>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</si>
  <si>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</si>
  <si>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</si>
  <si>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</si>
  <si>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</si>
  <si>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</si>
  <si>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</si>
  <si>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</si>
  <si>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</si>
  <si>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</si>
  <si>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</si>
  <si>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</si>
  <si>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</si>
  <si>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</si>
  <si>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</si>
  <si>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</si>
  <si>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</si>
  <si>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</si>
  <si>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</si>
  <si>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</si>
  <si>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</si>
  <si>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</si>
  <si>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</si>
  <si>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</si>
  <si>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</si>
  <si>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</si>
  <si>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</si>
  <si>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</si>
  <si>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</si>
  <si>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</si>
  <si>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</si>
  <si>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</si>
  <si>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</si>
  <si>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</si>
  <si>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</si>
  <si>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</si>
  <si>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</si>
  <si>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</si>
  <si>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</si>
  <si>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</si>
  <si>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</si>
  <si>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</si>
  <si>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</si>
  <si>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</si>
  <si>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</si>
  <si>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</si>
  <si>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</si>
  <si>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</si>
  <si>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</si>
  <si>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</si>
  <si>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</si>
  <si>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</si>
  <si>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</si>
  <si>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</si>
  <si>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</si>
  <si>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</si>
  <si>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</si>
  <si>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</si>
  <si>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</si>
  <si>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</si>
  <si>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</si>
  <si>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</si>
  <si>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</si>
  <si>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</si>
  <si>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</si>
  <si>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</si>
  <si>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</si>
  <si>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</si>
  <si>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</si>
  <si>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</si>
  <si>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</si>
  <si>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</si>
  <si>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</si>
  <si>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</si>
  <si>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</si>
  <si>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</si>
  <si>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</si>
  <si>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</si>
  <si>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</si>
  <si>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</si>
  <si>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</si>
  <si>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</si>
  <si>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</si>
  <si>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</si>
  <si>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</si>
  <si>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</si>
  <si>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</si>
  <si>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</si>
  <si>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</si>
  <si>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</si>
  <si>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</si>
  <si>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</si>
  <si>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</si>
  <si>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</si>
  <si>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</si>
  <si>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</si>
  <si>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</si>
  <si>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</si>
  <si>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</si>
  <si>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</si>
  <si>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</si>
  <si>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</si>
  <si>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</si>
  <si>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</si>
  <si>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</si>
  <si>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</si>
  <si>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</si>
  <si>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</si>
  <si>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</si>
  <si>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</si>
  <si>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</si>
  <si>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</si>
  <si>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</si>
  <si>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</si>
  <si>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</si>
  <si>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</si>
  <si>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</si>
  <si>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</si>
  <si>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</si>
  <si>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</si>
  <si>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</si>
  <si>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</si>
  <si>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</si>
  <si>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</si>
  <si>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</si>
  <si>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</si>
  <si>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</si>
  <si>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</si>
  <si>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</si>
  <si>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</si>
  <si>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</si>
  <si>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</si>
  <si>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</si>
  <si>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</si>
  <si>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</si>
  <si>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</si>
  <si>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</si>
  <si>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</si>
  <si>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</si>
  <si>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</si>
  <si>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</si>
  <si>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</si>
  <si>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</si>
  <si>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</si>
  <si>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</si>
  <si>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</si>
  <si>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</si>
  <si>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</si>
  <si>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</si>
  <si>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</si>
  <si>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</si>
  <si>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</si>
  <si>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</si>
  <si>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</si>
  <si>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</si>
  <si>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</si>
  <si>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</si>
  <si>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</si>
  <si>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</si>
  <si>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</si>
  <si>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</si>
  <si>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</si>
  <si>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</si>
  <si>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</si>
  <si>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</si>
  <si>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</si>
  <si>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</si>
  <si>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</si>
  <si>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</si>
  <si>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</si>
  <si>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</si>
  <si>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</si>
  <si>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</si>
  <si>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</si>
  <si>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</si>
  <si>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</si>
  <si>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</si>
  <si>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</si>
  <si>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</si>
  <si>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</si>
  <si>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</si>
  <si>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</si>
  <si>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</si>
  <si>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</si>
  <si>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</si>
  <si>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</si>
  <si>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</si>
  <si>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</si>
  <si>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</si>
  <si>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</si>
  <si>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</si>
  <si>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</si>
  <si>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</si>
  <si>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</si>
  <si>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</si>
  <si>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</si>
  <si>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</si>
  <si>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</si>
  <si>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</si>
  <si>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</si>
  <si>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</si>
  <si>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</si>
  <si>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</si>
  <si>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</si>
  <si>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</si>
  <si>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</si>
  <si>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</si>
  <si>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</si>
  <si>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</si>
  <si>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</si>
  <si>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</si>
  <si>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</si>
  <si>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</si>
  <si>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</si>
  <si>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</si>
  <si>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</si>
  <si>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</si>
  <si>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</si>
  <si>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</si>
  <si>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</si>
  <si>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</si>
  <si>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</si>
  <si>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</si>
  <si>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</si>
  <si>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</si>
  <si>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</si>
  <si>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</si>
  <si>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</si>
  <si>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</si>
  <si>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</si>
  <si>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</si>
  <si>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</si>
  <si>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</si>
  <si>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</si>
  <si>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</si>
  <si>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</si>
  <si>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</si>
  <si>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</si>
  <si>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</si>
  <si>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</si>
  <si>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</si>
  <si>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</si>
  <si>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</si>
  <si>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</si>
  <si>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</si>
  <si>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</si>
  <si>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</si>
  <si>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</si>
  <si>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</si>
  <si>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</si>
  <si>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</si>
  <si>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</si>
  <si>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</si>
  <si>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</si>
  <si>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</si>
  <si>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</si>
  <si>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</si>
  <si>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</si>
  <si>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</si>
  <si>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</si>
  <si>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</si>
  <si>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</si>
  <si>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</si>
  <si>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</si>
  <si>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</si>
  <si>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</si>
  <si>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</si>
  <si>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</si>
  <si>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</si>
  <si>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</si>
  <si>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</si>
  <si>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</si>
  <si>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</si>
  <si>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</si>
  <si>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</si>
  <si>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</si>
  <si>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</si>
  <si>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</si>
  <si>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</si>
  <si>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</si>
  <si>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</si>
  <si>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</si>
  <si>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</si>
  <si>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</si>
  <si>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</si>
  <si>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</si>
  <si>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</si>
  <si>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</si>
  <si>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</si>
  <si>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</si>
  <si>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</si>
  <si>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</si>
  <si>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</si>
  <si>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</si>
  <si>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</si>
  <si>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</si>
  <si>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</si>
  <si>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</si>
  <si>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</si>
  <si>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</si>
  <si>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</si>
  <si>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</si>
  <si>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</si>
  <si>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</si>
  <si>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</si>
  <si>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</si>
  <si>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</si>
  <si>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</si>
  <si>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</si>
  <si>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</si>
  <si>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</si>
  <si>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</si>
  <si>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</si>
  <si>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</si>
  <si>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</si>
  <si>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</si>
  <si>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</si>
  <si>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</si>
  <si>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</si>
  <si>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</si>
  <si>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</si>
  <si>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</si>
  <si>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</si>
  <si>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</si>
  <si>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</si>
  <si>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</si>
  <si>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</si>
  <si>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</si>
  <si>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</si>
  <si>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</si>
  <si>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</si>
  <si>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</si>
  <si>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</si>
  <si>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</si>
  <si>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</si>
  <si>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</si>
  <si>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</si>
  <si>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</si>
  <si>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</si>
  <si>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</si>
  <si>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</si>
  <si>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</si>
  <si>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</si>
  <si>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</si>
  <si>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</si>
  <si>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</si>
  <si>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</si>
  <si>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</si>
  <si>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</si>
  <si>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</si>
  <si>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</si>
  <si>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</si>
  <si>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</si>
  <si>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</si>
  <si>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</si>
  <si>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</si>
  <si>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</si>
  <si>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</si>
  <si>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</si>
  <si>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</si>
  <si>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</si>
  <si>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</si>
  <si>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</si>
  <si>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</si>
  <si>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</si>
  <si>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</si>
  <si>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</si>
  <si>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</si>
  <si>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</si>
  <si>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</si>
  <si>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</si>
  <si>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</si>
  <si>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</si>
  <si>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</si>
  <si>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</si>
  <si>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</si>
  <si>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</si>
  <si>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</si>
  <si>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</si>
  <si>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</si>
  <si>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</si>
  <si>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</si>
  <si>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</si>
  <si>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</si>
  <si>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</si>
  <si>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</si>
  <si>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</si>
  <si>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</si>
  <si>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</si>
  <si>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</si>
  <si>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</si>
  <si>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</si>
  <si>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</si>
  <si>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</si>
  <si>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</si>
  <si>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</si>
  <si>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</si>
  <si>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</si>
  <si>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</si>
  <si>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</si>
  <si>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</si>
  <si>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</si>
  <si>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</si>
  <si>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</si>
  <si>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</si>
  <si>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</si>
  <si>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</si>
  <si>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</si>
  <si>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</si>
  <si>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</si>
  <si>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</si>
  <si>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</si>
  <si>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</si>
  <si>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</si>
  <si>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</si>
  <si>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</si>
  <si>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</si>
  <si>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</si>
  <si>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</si>
  <si>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</si>
  <si>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</si>
  <si>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</si>
  <si>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</si>
  <si>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</si>
  <si>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</si>
  <si>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</si>
  <si>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</si>
  <si>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</si>
  <si>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</si>
  <si>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</si>
  <si>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</si>
  <si>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</si>
  <si>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</si>
  <si>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</si>
  <si>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</si>
  <si>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</si>
  <si>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</si>
  <si>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</si>
  <si>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</si>
  <si>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</si>
  <si>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</si>
  <si>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</si>
  <si>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</si>
  <si>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</si>
  <si>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</si>
  <si>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</si>
  <si>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</si>
  <si>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</si>
  <si>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</si>
  <si>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</si>
  <si>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</si>
  <si>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</si>
  <si>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</si>
  <si>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</si>
  <si>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</si>
  <si>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</si>
  <si>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</si>
  <si>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</si>
  <si>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</si>
  <si>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</si>
  <si>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</si>
  <si>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</si>
  <si>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</si>
  <si>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</si>
  <si>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</si>
  <si>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</si>
  <si>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</si>
  <si>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</si>
  <si>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</si>
  <si>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</si>
  <si>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</si>
  <si>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</si>
  <si>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</si>
  <si>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</si>
  <si>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</si>
  <si>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</si>
  <si>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</si>
  <si>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</si>
  <si>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</si>
  <si>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</si>
  <si>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</si>
  <si>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</si>
  <si>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</si>
  <si>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</si>
  <si>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</si>
  <si>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</si>
  <si>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</si>
  <si>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</si>
  <si>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</si>
  <si>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</si>
  <si>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</si>
  <si>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</si>
  <si>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</si>
  <si>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</si>
  <si>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</si>
  <si>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</si>
  <si>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</si>
  <si>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</si>
  <si>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</si>
  <si>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</si>
  <si>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</si>
  <si>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</si>
  <si>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</si>
  <si>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</si>
  <si>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</si>
  <si>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</si>
  <si>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</si>
  <si>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</si>
  <si>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</si>
  <si>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</si>
  <si>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</si>
  <si>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</si>
  <si>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</si>
  <si>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</si>
  <si>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</si>
  <si>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</si>
  <si>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</si>
  <si>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</si>
  <si>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</si>
  <si>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</si>
  <si>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</si>
  <si>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</si>
  <si>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</si>
  <si>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</si>
  <si>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</si>
  <si>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</si>
  <si>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</si>
  <si>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</si>
  <si>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</si>
  <si>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</si>
  <si>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</si>
  <si>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</si>
  <si>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</si>
  <si>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</si>
  <si>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</si>
  <si>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</si>
  <si>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</si>
  <si>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</si>
  <si>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</si>
  <si>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</si>
  <si>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</si>
  <si>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</si>
  <si>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</si>
  <si>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</si>
  <si>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</si>
  <si>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</si>
  <si>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</si>
  <si>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</si>
  <si>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</si>
  <si>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</si>
  <si>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</si>
  <si>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</si>
  <si>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</si>
  <si>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</si>
  <si>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</si>
  <si>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</si>
  <si>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</si>
  <si>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</si>
  <si>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</si>
  <si>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</si>
  <si>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</si>
  <si>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</si>
  <si>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</si>
  <si>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</si>
  <si>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</si>
  <si>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</si>
  <si>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</si>
  <si>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</si>
  <si>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</si>
  <si>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</si>
  <si>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</si>
  <si>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</si>
  <si>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</si>
  <si>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</si>
  <si>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</si>
  <si>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</si>
  <si>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</si>
  <si>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</si>
  <si>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</si>
  <si>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</si>
  <si>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</si>
  <si>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</si>
  <si>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</si>
  <si>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</si>
  <si>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</si>
  <si>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</si>
  <si>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</si>
  <si>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</si>
  <si>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</si>
  <si>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</si>
  <si>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</si>
  <si>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</si>
  <si>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</si>
  <si>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</si>
  <si>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</si>
  <si>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</si>
  <si>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</si>
  <si>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</si>
  <si>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</si>
  <si>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</si>
  <si>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</si>
  <si>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</si>
  <si>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</si>
  <si>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</si>
  <si>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</si>
  <si>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</si>
  <si>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</si>
  <si>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</si>
  <si>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</si>
  <si>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</si>
  <si>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</si>
  <si>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</si>
  <si>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</si>
  <si>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</si>
  <si>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</si>
  <si>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</si>
  <si>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</si>
  <si>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</si>
  <si>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</si>
  <si>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</si>
  <si>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</si>
  <si>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</si>
  <si>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</si>
  <si>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</si>
  <si>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</si>
  <si>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</si>
  <si>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</si>
  <si>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</si>
  <si>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</si>
  <si>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</si>
  <si>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</si>
  <si>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</si>
  <si>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</si>
  <si>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</si>
  <si>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</si>
  <si>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</si>
  <si>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</si>
  <si>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</si>
  <si>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</si>
  <si>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</si>
  <si>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</si>
  <si>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</si>
  <si>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</si>
  <si>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</si>
  <si>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</si>
  <si>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</si>
  <si>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</si>
  <si>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</si>
  <si>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</si>
  <si>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</si>
  <si>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</si>
  <si>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</si>
  <si>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</si>
  <si>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</si>
  <si>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</si>
  <si>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</si>
  <si>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</si>
  <si>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</si>
  <si>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</si>
  <si>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</si>
  <si>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</si>
  <si>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</si>
  <si>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</si>
  <si>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</si>
  <si>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</si>
  <si>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</si>
  <si>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</si>
  <si>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</si>
  <si>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</si>
  <si>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</si>
  <si>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</si>
  <si>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</si>
  <si>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</si>
  <si>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</si>
  <si>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</si>
  <si>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</si>
  <si>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</si>
  <si>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</si>
  <si>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</si>
  <si>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</si>
  <si>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</si>
  <si>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</si>
  <si>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</si>
  <si>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</si>
  <si>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</si>
  <si>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</si>
  <si>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</si>
  <si>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</si>
  <si>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</si>
  <si>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</si>
  <si>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</si>
  <si>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</si>
  <si>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</si>
  <si>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</si>
  <si>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</si>
  <si>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</si>
  <si>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</si>
  <si>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</si>
  <si>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</si>
  <si>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</si>
  <si>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</si>
  <si>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</si>
  <si>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</si>
  <si>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</si>
  <si>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</si>
  <si>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</si>
  <si>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</si>
  <si>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</si>
  <si>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</si>
  <si>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</si>
  <si>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</si>
  <si>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</si>
  <si>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</si>
  <si>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</si>
  <si>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</si>
  <si>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</si>
  <si>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</si>
  <si>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</si>
  <si>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</si>
  <si>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</si>
  <si>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</si>
  <si>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</si>
  <si>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</si>
  <si>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</si>
  <si>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</si>
  <si>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</si>
  <si>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</si>
  <si>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</si>
  <si>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</si>
  <si>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</si>
  <si>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</si>
  <si>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</si>
  <si>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</si>
  <si>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</si>
  <si>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</si>
  <si>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</si>
  <si>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</si>
  <si>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</si>
  <si>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</si>
  <si>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</si>
  <si>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</si>
  <si>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</si>
  <si>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</si>
  <si>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</si>
  <si>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</si>
  <si>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</si>
  <si>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</si>
  <si>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</si>
  <si>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</si>
  <si>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</si>
  <si>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</si>
  <si>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</si>
  <si>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</si>
  <si>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</si>
  <si>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</si>
  <si>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</si>
  <si>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</si>
  <si>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</si>
  <si>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</si>
  <si>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</si>
  <si>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</si>
  <si>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</si>
  <si>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</si>
  <si>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</si>
  <si>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</si>
  <si>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</si>
  <si>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</si>
  <si>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</si>
  <si>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</si>
  <si>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</si>
  <si>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</si>
  <si>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</si>
  <si>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</si>
  <si>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</si>
  <si>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</si>
  <si>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</si>
  <si>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</si>
  <si>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</si>
  <si>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</si>
  <si>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</si>
  <si>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</si>
  <si>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</si>
  <si>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</si>
  <si>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</si>
  <si>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</si>
  <si>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</si>
  <si>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</si>
  <si>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</si>
  <si>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</si>
  <si>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</si>
  <si>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</si>
  <si>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</si>
  <si>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</si>
  <si>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</si>
  <si>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</si>
  <si>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</si>
  <si>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</si>
  <si>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</si>
  <si>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</si>
  <si>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</si>
  <si>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</si>
  <si>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</si>
  <si>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</si>
  <si>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</si>
  <si>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</si>
  <si>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</si>
  <si>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</si>
  <si>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</si>
  <si>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</si>
  <si>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</si>
  <si>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</si>
  <si>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</si>
  <si>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</si>
  <si>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</si>
  <si>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</si>
  <si>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</si>
  <si>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</si>
  <si>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</si>
  <si>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</si>
  <si>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</si>
  <si>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</si>
  <si>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</si>
  <si>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</si>
  <si>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</si>
  <si>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</si>
  <si>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</si>
  <si>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</si>
  <si>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</si>
  <si>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</si>
  <si>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</si>
  <si>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</si>
  <si>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</si>
  <si>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</si>
  <si>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</si>
  <si>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</si>
  <si>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</si>
  <si>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</si>
  <si>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</si>
  <si>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</si>
  <si>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</si>
  <si>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</si>
  <si>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</si>
  <si>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</si>
  <si>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</si>
  <si>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</si>
  <si>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</si>
  <si>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</si>
  <si>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</si>
  <si>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</si>
  <si>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</si>
  <si>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</si>
  <si>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</si>
  <si>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</si>
  <si>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</si>
  <si>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</si>
  <si>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</si>
  <si>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</si>
  <si>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</si>
  <si>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</si>
  <si>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</si>
  <si>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</si>
  <si>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</si>
  <si>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</si>
  <si>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</si>
  <si>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</si>
  <si>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</si>
  <si>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</si>
  <si>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</si>
  <si>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</si>
  <si>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</si>
  <si>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</si>
  <si>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</si>
  <si>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</si>
  <si>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</si>
  <si>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</si>
  <si>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</si>
  <si>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</si>
  <si>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</si>
  <si>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</si>
  <si>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</si>
  <si>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</si>
  <si>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</si>
  <si>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</si>
  <si>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</si>
  <si>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</si>
  <si>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</si>
  <si>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</si>
  <si>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</si>
  <si>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</si>
  <si>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</si>
  <si>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</si>
  <si>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</si>
  <si>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</si>
  <si>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</si>
  <si>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</si>
  <si>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</si>
  <si>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</si>
  <si>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</si>
  <si>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</si>
  <si>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</si>
  <si>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</si>
  <si>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</si>
  <si>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</si>
  <si>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</si>
  <si>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</si>
  <si>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</si>
  <si>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</si>
  <si>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</si>
  <si>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</si>
  <si>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</si>
  <si>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</si>
  <si>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</si>
  <si>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</si>
  <si>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</si>
  <si>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</si>
  <si>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</si>
  <si>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</si>
  <si>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</si>
  <si>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</si>
  <si>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</si>
  <si>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</si>
  <si>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</si>
  <si>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</si>
  <si>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</si>
  <si>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</si>
  <si>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</si>
  <si>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</si>
  <si>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</si>
  <si>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</si>
  <si>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</si>
  <si>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</si>
  <si>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</si>
  <si>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</si>
  <si>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</si>
  <si>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</si>
  <si>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</si>
  <si>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</si>
  <si>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</si>
  <si>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</si>
  <si>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</si>
  <si>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</si>
  <si>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</si>
  <si>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</si>
  <si>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</si>
  <si>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</si>
  <si>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</si>
  <si>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</si>
  <si>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</si>
  <si>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</si>
  <si>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</si>
  <si>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</si>
  <si>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</si>
  <si>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</si>
  <si>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</si>
  <si>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</si>
  <si>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</si>
  <si>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</si>
  <si>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</si>
  <si>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</si>
  <si>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</si>
  <si>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</si>
  <si>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</si>
  <si>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</si>
  <si>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</si>
  <si>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</si>
  <si>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</si>
  <si>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</si>
  <si>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</si>
  <si>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</si>
  <si>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</si>
  <si>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</si>
  <si>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</si>
  <si>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</si>
  <si>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</si>
  <si>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</si>
  <si>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</si>
  <si>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</si>
  <si>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</si>
  <si>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</si>
  <si>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</si>
  <si>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</si>
  <si>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</si>
  <si>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</si>
  <si>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</si>
  <si>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</si>
  <si>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</si>
  <si>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</si>
  <si>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</si>
  <si>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</si>
  <si>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</si>
  <si>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</si>
  <si>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</si>
  <si>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</si>
  <si>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</si>
  <si>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</si>
  <si>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</si>
  <si>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</si>
  <si>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</si>
  <si>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</si>
  <si>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</si>
  <si>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</si>
  <si>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</si>
  <si>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</si>
  <si>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</si>
  <si>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</si>
  <si>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</si>
  <si>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</si>
  <si>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</si>
  <si>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</si>
  <si>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</si>
  <si>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</si>
  <si>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</si>
  <si>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</si>
  <si>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</si>
  <si>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</si>
  <si>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</si>
  <si>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</si>
  <si>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</si>
  <si>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</si>
  <si>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</si>
  <si>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</si>
  <si>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</si>
  <si>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</si>
  <si>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</si>
  <si>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</si>
  <si>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</si>
  <si>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</si>
  <si>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</si>
  <si>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</si>
  <si>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</si>
  <si>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</si>
  <si>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</si>
  <si>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</si>
  <si>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</si>
  <si>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</si>
  <si>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</si>
  <si>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</si>
  <si>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</si>
  <si>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</si>
  <si>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</si>
  <si>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</si>
  <si>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</si>
  <si>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</si>
  <si>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</si>
  <si>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</si>
  <si>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</si>
  <si>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</si>
  <si>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</si>
  <si>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</si>
  <si>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</si>
  <si>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</si>
  <si>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</si>
  <si>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</si>
  <si>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</si>
  <si>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</si>
  <si>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</si>
  <si>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</si>
  <si>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</si>
  <si>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</si>
  <si>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</si>
  <si>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</si>
  <si>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</si>
  <si>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</si>
  <si>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</si>
  <si>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</si>
  <si>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</si>
  <si>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</si>
  <si>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</si>
  <si>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</si>
  <si>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</si>
  <si>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</si>
  <si>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</si>
  <si>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</si>
  <si>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</si>
  <si>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</si>
  <si>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</si>
  <si>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</si>
  <si>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</si>
  <si>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</si>
  <si>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</si>
  <si>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</si>
  <si>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</si>
  <si>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</si>
  <si>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</si>
  <si>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</si>
  <si>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</si>
  <si>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</si>
  <si>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</si>
  <si>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</si>
  <si>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</si>
  <si>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</si>
  <si>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</si>
  <si>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</si>
  <si>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</si>
  <si>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</si>
  <si>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</si>
  <si>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</si>
  <si>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</si>
  <si>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</si>
  <si>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</si>
  <si>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</si>
  <si>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</si>
  <si>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</si>
  <si>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</si>
  <si>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</si>
  <si>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</si>
  <si>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</si>
  <si>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</si>
  <si>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</si>
  <si>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</si>
  <si>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</si>
  <si>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</si>
  <si>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</si>
  <si>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</si>
  <si>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</si>
  <si>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</si>
  <si>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</si>
  <si>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</si>
  <si>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</si>
  <si>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</si>
  <si>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</si>
  <si>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</si>
  <si>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</si>
  <si>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</si>
  <si>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</si>
  <si>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</si>
  <si>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</si>
  <si>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</si>
  <si>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</si>
  <si>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</si>
  <si>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</si>
  <si>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</si>
  <si>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</si>
  <si>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</si>
  <si>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</si>
  <si>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</si>
  <si>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</si>
  <si>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</si>
  <si>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</si>
  <si>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</si>
  <si>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</si>
  <si>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</si>
  <si>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</si>
  <si>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</si>
  <si>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</si>
  <si>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</si>
  <si>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</si>
  <si>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</si>
  <si>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</si>
  <si>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</si>
  <si>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</si>
  <si>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</si>
  <si>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</si>
  <si>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</si>
  <si>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</si>
  <si>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</si>
  <si>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</si>
  <si>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</si>
  <si>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</si>
  <si>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</si>
  <si>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</si>
  <si>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</si>
  <si>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</si>
  <si>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</si>
  <si>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</si>
  <si>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</si>
  <si>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</si>
  <si>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</si>
  <si>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</si>
  <si>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</si>
  <si>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</si>
  <si>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</si>
  <si>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</si>
  <si>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</si>
  <si>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</si>
  <si>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</si>
  <si>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</si>
  <si>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</si>
  <si>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</si>
  <si>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</si>
  <si>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</si>
  <si>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</si>
  <si>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</si>
  <si>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</si>
  <si>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</si>
  <si>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</si>
  <si>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</si>
  <si>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</si>
  <si>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</si>
  <si>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</si>
  <si>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</si>
  <si>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</si>
  <si>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</si>
  <si>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</si>
  <si>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</si>
  <si>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</si>
  <si>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</si>
  <si>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</si>
  <si>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</si>
  <si>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</si>
  <si>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</si>
  <si>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</si>
  <si>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</si>
  <si>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</si>
  <si>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</si>
  <si>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</si>
  <si>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</si>
  <si>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</si>
  <si>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</si>
  <si>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</si>
  <si>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</si>
  <si>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</si>
  <si>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</si>
  <si>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</si>
  <si>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</si>
  <si>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</si>
  <si>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</si>
  <si>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</si>
  <si>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</si>
  <si>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</si>
  <si>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</si>
  <si>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</si>
  <si>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</si>
  <si>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</si>
  <si>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</si>
  <si>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</si>
  <si>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</si>
  <si>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</si>
  <si>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</si>
  <si>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</si>
  <si>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</si>
  <si>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</si>
  <si>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</si>
  <si>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</si>
  <si>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</si>
  <si>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</si>
  <si>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</si>
  <si>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</si>
  <si>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</si>
  <si>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</si>
  <si>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</si>
  <si>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</si>
  <si>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</si>
  <si>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</si>
  <si>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</si>
  <si>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</si>
  <si>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</si>
  <si>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</si>
  <si>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</si>
  <si>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</si>
  <si>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</si>
  <si>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</si>
  <si>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</si>
  <si>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</si>
  <si>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</si>
  <si>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</si>
  <si>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</si>
  <si>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</si>
  <si>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</si>
  <si>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</si>
  <si>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</si>
  <si>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</si>
  <si>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</si>
  <si>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</si>
  <si>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</si>
  <si>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</si>
  <si>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</si>
  <si>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</si>
  <si>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</si>
  <si>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</si>
  <si>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</si>
  <si>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</si>
  <si>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</si>
  <si>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</si>
  <si>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</si>
  <si>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</si>
  <si>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</si>
  <si>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</si>
  <si>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</si>
  <si>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</si>
  <si>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</si>
  <si>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</si>
  <si>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</si>
  <si>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</si>
  <si>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</si>
  <si>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</si>
  <si>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</si>
  <si>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</si>
  <si>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</si>
  <si>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</si>
  <si>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</si>
  <si>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</si>
  <si>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</si>
  <si>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</si>
  <si>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</si>
  <si>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</si>
  <si>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</si>
  <si>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</si>
  <si>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</si>
  <si>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</si>
  <si>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</si>
  <si>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</si>
  <si>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</si>
  <si>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</si>
  <si>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</si>
  <si>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</si>
  <si>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</si>
  <si>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</si>
  <si>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</si>
  <si>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</si>
  <si>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</si>
  <si>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</si>
  <si>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</si>
  <si>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</si>
  <si>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</si>
  <si>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</si>
  <si>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</si>
  <si>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</si>
  <si>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</si>
  <si>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</si>
  <si>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</si>
  <si>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</si>
  <si>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</si>
  <si>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</si>
  <si>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</si>
  <si>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</si>
  <si>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</si>
  <si>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</si>
  <si>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</si>
  <si>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</si>
  <si>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</si>
  <si>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</si>
  <si>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</si>
  <si>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</si>
  <si>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</si>
  <si>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</si>
  <si>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</si>
  <si>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</si>
  <si>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</si>
  <si>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</si>
  <si>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</si>
  <si>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</si>
  <si>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</si>
  <si>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</si>
  <si>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</si>
  <si>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</si>
  <si>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</si>
  <si>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</si>
  <si>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</si>
  <si>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</si>
  <si>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</si>
  <si>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</si>
  <si>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</si>
  <si>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</si>
  <si>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</si>
  <si>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</si>
  <si>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</si>
  <si>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</si>
  <si>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</si>
  <si>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</si>
  <si>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</si>
  <si>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</si>
  <si>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</si>
  <si>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</si>
  <si>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</si>
  <si>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</si>
  <si>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</si>
  <si>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</si>
  <si>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</si>
  <si>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</si>
  <si>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</si>
  <si>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</si>
  <si>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</si>
  <si>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</si>
  <si>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</si>
  <si>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</si>
  <si>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</si>
  <si>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</si>
  <si>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</si>
  <si>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</si>
  <si>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</si>
  <si>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</si>
  <si>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</si>
  <si>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</si>
  <si>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</si>
  <si>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</si>
  <si>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</si>
  <si>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</si>
  <si>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</si>
  <si>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</si>
  <si>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</si>
  <si>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</si>
  <si>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</si>
  <si>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</si>
  <si>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</si>
  <si>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</si>
  <si>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</si>
  <si>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</si>
  <si>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</si>
  <si>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</si>
  <si>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</si>
  <si>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</si>
  <si>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</si>
  <si>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</si>
  <si>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</si>
  <si>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</si>
  <si>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</si>
  <si>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</si>
  <si>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</si>
  <si>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</si>
  <si>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</si>
  <si>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</si>
  <si>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</si>
  <si>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</si>
  <si>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</si>
  <si>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</si>
  <si>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</si>
  <si>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</si>
  <si>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</si>
  <si>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</si>
  <si>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</si>
  <si>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</si>
  <si>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</si>
  <si>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</si>
  <si>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</si>
  <si>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</si>
  <si>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</si>
  <si>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</si>
  <si>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</si>
  <si>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</si>
  <si>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</si>
  <si>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</si>
  <si>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</si>
  <si>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</si>
  <si>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</si>
  <si>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</si>
  <si>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</si>
  <si>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</si>
  <si>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</si>
  <si>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</si>
  <si>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</si>
  <si>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</si>
  <si>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</si>
  <si>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</si>
  <si>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</si>
  <si>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</si>
  <si>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</si>
  <si>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</si>
  <si>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</si>
  <si>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</si>
  <si>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</si>
  <si>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</si>
  <si>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</si>
  <si>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</si>
  <si>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</si>
  <si>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</si>
  <si>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</si>
  <si>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</si>
  <si>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</si>
  <si>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</si>
  <si>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</si>
  <si>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</si>
  <si>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</si>
  <si>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</si>
  <si>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</si>
  <si>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</si>
  <si>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</si>
  <si>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</si>
  <si>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</si>
  <si>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</si>
  <si>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</si>
  <si>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</si>
  <si>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</si>
  <si>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</si>
  <si>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</si>
  <si>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</si>
  <si>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</si>
  <si>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</si>
  <si>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</si>
  <si>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</si>
  <si>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</si>
  <si>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</si>
  <si>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</si>
  <si>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</si>
  <si>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</si>
  <si>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</si>
  <si>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</si>
  <si>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</si>
  <si>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</si>
  <si>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</si>
  <si>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</si>
  <si>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</si>
  <si>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</si>
  <si>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</si>
  <si>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</si>
  <si>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</si>
  <si>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</si>
  <si>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</si>
  <si>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</si>
  <si>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</si>
  <si>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</si>
  <si>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</si>
  <si>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</si>
  <si>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</si>
  <si>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</si>
  <si>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</si>
  <si>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</si>
  <si>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</si>
  <si>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</si>
  <si>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</si>
  <si>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</si>
  <si>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</si>
  <si>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</si>
  <si>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</si>
  <si>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</si>
  <si>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</si>
  <si>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</si>
  <si>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</si>
  <si>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</si>
  <si>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</si>
  <si>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</si>
  <si>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</si>
  <si>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</si>
  <si>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</si>
  <si>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</si>
  <si>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</si>
  <si>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</si>
  <si>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</si>
  <si>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</si>
  <si>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</si>
  <si>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</si>
  <si>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</si>
  <si>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</si>
  <si>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</si>
  <si>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</si>
  <si>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</si>
  <si>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</si>
  <si>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</si>
  <si>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</si>
  <si>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</si>
  <si>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</si>
  <si>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</si>
  <si>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</si>
  <si>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</si>
  <si>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</si>
  <si>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</si>
  <si>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</si>
  <si>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</si>
  <si>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</si>
  <si>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</si>
  <si>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</si>
  <si>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</si>
  <si>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</si>
  <si>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</si>
  <si>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</si>
  <si>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</si>
  <si>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</si>
  <si>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</si>
  <si>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</si>
  <si>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</si>
  <si>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</si>
  <si>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</si>
  <si>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</si>
  <si>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</si>
  <si>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</si>
  <si>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</si>
  <si>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</si>
  <si>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</si>
  <si>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</si>
  <si>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</si>
  <si>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</si>
  <si>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</si>
  <si>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</si>
  <si>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</si>
  <si>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</si>
  <si>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</si>
  <si>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</si>
  <si>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</si>
  <si>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</si>
  <si>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</si>
  <si>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</si>
  <si>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</si>
  <si>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</si>
  <si>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</si>
  <si>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</si>
  <si>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</si>
  <si>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</si>
  <si>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</si>
  <si>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</si>
  <si>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</si>
  <si>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</si>
  <si>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</si>
  <si>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</si>
  <si>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</si>
  <si>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</si>
  <si>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</si>
  <si>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</si>
  <si>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</si>
  <si>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</si>
  <si>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</si>
  <si>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</si>
  <si>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</si>
  <si>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</si>
  <si>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</si>
  <si>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</si>
  <si>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</si>
  <si>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</si>
  <si>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</si>
  <si>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</si>
  <si>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</si>
  <si>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</si>
  <si>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</si>
  <si>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</si>
  <si>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</si>
  <si>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</si>
  <si>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</si>
  <si>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</si>
  <si>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</si>
  <si>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</si>
  <si>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</si>
  <si>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</si>
  <si>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</si>
  <si>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</si>
  <si>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</si>
  <si>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</si>
  <si>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</si>
  <si>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</si>
  <si>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</si>
  <si>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</si>
  <si>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</si>
  <si>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</si>
  <si>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</si>
  <si>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</si>
  <si>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</si>
  <si>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</si>
  <si>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</si>
  <si>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</si>
  <si>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</si>
  <si>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</si>
  <si>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</si>
  <si>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</si>
  <si>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</si>
  <si>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</si>
  <si>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</si>
  <si>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</si>
  <si>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</si>
  <si>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</si>
  <si>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</si>
  <si>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</si>
  <si>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</si>
  <si>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</si>
  <si>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</si>
  <si>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</si>
  <si>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</si>
  <si>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</si>
  <si>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</si>
  <si>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</si>
  <si>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</si>
  <si>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</si>
  <si>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</si>
  <si>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</si>
  <si>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</si>
  <si>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</si>
  <si>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</si>
  <si>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</si>
  <si>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</si>
  <si>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</si>
  <si>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</si>
  <si>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</si>
  <si>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</si>
  <si>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</si>
  <si>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</si>
  <si>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</si>
  <si>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</si>
  <si>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</si>
  <si>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</si>
  <si>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</si>
  <si>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</si>
  <si>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</si>
  <si>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</si>
  <si>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</si>
  <si>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</si>
  <si>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</si>
  <si>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</si>
  <si>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</si>
  <si>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</si>
  <si>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</si>
  <si>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</si>
  <si>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</si>
  <si>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</si>
  <si>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</si>
  <si>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</si>
  <si>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</si>
  <si>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</si>
  <si>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</si>
  <si>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</si>
  <si>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</si>
  <si>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</si>
  <si>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</si>
  <si>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</si>
  <si>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</si>
  <si>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</si>
  <si>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</si>
  <si>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</si>
  <si>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</si>
  <si>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</si>
  <si>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</si>
  <si>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</si>
  <si>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</si>
  <si>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</si>
  <si>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</si>
  <si>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</si>
  <si>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</si>
  <si>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</si>
  <si>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</si>
  <si>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</si>
  <si>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</si>
  <si>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</si>
  <si>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</si>
  <si>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</si>
  <si>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</si>
  <si>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</si>
  <si>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</si>
  <si>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</si>
  <si>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</si>
  <si>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</si>
  <si>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</si>
  <si>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</si>
  <si>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</si>
  <si>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</si>
  <si>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</si>
  <si>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</si>
  <si>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</si>
  <si>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</si>
  <si>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</si>
  <si>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</si>
  <si>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</si>
  <si>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</si>
  <si>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</si>
  <si>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</si>
  <si>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</si>
  <si>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</si>
  <si>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</si>
  <si>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</si>
  <si>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</si>
  <si>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</si>
  <si>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</si>
  <si>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</si>
  <si>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</si>
  <si>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</si>
  <si>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</si>
  <si>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</si>
  <si>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</si>
  <si>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</si>
  <si>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</si>
  <si>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</si>
  <si>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</si>
  <si>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</si>
  <si>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</si>
  <si>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</si>
  <si>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</si>
  <si>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</si>
  <si>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</si>
  <si>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</si>
  <si>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</si>
  <si>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</si>
  <si>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</si>
  <si>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</si>
  <si>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</si>
  <si>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</si>
  <si>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</si>
  <si>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</si>
  <si>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</si>
  <si>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</si>
  <si>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</si>
  <si>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</si>
  <si>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</si>
  <si>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</si>
  <si>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</si>
  <si>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</si>
  <si>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</si>
  <si>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</si>
  <si>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</si>
  <si>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</si>
  <si>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</si>
  <si>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</si>
  <si>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</si>
  <si>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</si>
  <si>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</si>
  <si>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</si>
  <si>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</si>
  <si>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</si>
  <si>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</si>
  <si>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</si>
  <si>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</si>
  <si>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</si>
  <si>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</si>
  <si>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</si>
  <si>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</si>
  <si>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</si>
  <si>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</si>
  <si>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</si>
  <si>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</si>
  <si>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</si>
  <si>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</si>
  <si>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</si>
  <si>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</si>
  <si>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</si>
  <si>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</si>
  <si>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</si>
  <si>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</si>
  <si>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</si>
  <si>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</si>
  <si>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</si>
  <si>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</si>
  <si>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</si>
  <si>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</si>
  <si>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</si>
  <si>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</si>
  <si>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</si>
  <si>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</si>
  <si>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</si>
  <si>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</si>
  <si>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</si>
  <si>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</si>
  <si>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</si>
  <si>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</si>
  <si>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</si>
  <si>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</si>
  <si>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</si>
  <si>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</si>
  <si>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</si>
  <si>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</si>
  <si>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</si>
  <si>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</si>
  <si>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</si>
  <si>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</si>
  <si>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</si>
  <si>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</si>
  <si>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</si>
  <si>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</si>
  <si>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</si>
  <si>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</si>
  <si>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</si>
  <si>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</si>
  <si>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</si>
  <si>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</si>
  <si>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</si>
  <si>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</si>
  <si>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</si>
  <si>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</si>
  <si>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</si>
  <si>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</si>
  <si>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</si>
  <si>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</si>
  <si>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</si>
  <si>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</si>
  <si>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</si>
  <si>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</si>
  <si>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</si>
  <si>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</si>
  <si>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</si>
  <si>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</si>
  <si>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</si>
  <si>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</si>
  <si>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</si>
  <si>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</si>
  <si>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</si>
  <si>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</si>
  <si>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</si>
  <si>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</si>
  <si>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</si>
  <si>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</si>
  <si>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</si>
  <si>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</si>
  <si>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</si>
  <si>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</si>
  <si>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</si>
  <si>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</si>
  <si>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</si>
  <si>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</si>
  <si>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</si>
  <si>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</si>
  <si>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</si>
  <si>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</si>
  <si>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</si>
  <si>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</si>
  <si>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</si>
  <si>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</si>
  <si>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</si>
  <si>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</si>
  <si>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</si>
  <si>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</si>
  <si>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</si>
  <si>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</si>
  <si>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</si>
  <si>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</si>
  <si>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</si>
  <si>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</si>
  <si>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</si>
  <si>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</si>
  <si>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</si>
  <si>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</si>
  <si>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</si>
  <si>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</si>
  <si>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</si>
  <si>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</si>
  <si>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</si>
  <si>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</si>
  <si>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</si>
  <si>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</si>
  <si>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</si>
  <si>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</si>
  <si>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</si>
  <si>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</si>
  <si>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</si>
  <si>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</si>
  <si>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</si>
  <si>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</si>
  <si>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</si>
  <si>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</si>
  <si>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</si>
  <si>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</si>
  <si>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</si>
  <si>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</si>
  <si>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</si>
  <si>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</si>
  <si>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</si>
  <si>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</si>
  <si>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</si>
  <si>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</si>
  <si>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</si>
  <si>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</si>
  <si>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</si>
  <si>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</si>
  <si>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</si>
  <si>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</si>
  <si>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</si>
  <si>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</si>
  <si>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</si>
  <si>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</si>
  <si>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</si>
  <si>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</si>
  <si>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</si>
  <si>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</si>
  <si>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</si>
  <si>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</si>
  <si>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</si>
  <si>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</si>
  <si>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</si>
  <si>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</si>
  <si>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</si>
  <si>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</si>
  <si>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</si>
  <si>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</si>
  <si>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</si>
  <si>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</si>
  <si>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</si>
  <si>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</si>
  <si>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</si>
  <si>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</si>
  <si>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</si>
  <si>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</si>
  <si>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</si>
  <si>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</si>
  <si>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</si>
  <si>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</si>
  <si>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</si>
  <si>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</si>
  <si>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</si>
  <si>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</si>
  <si>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</si>
  <si>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</si>
  <si>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</si>
  <si>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</si>
  <si>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</si>
  <si>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</si>
  <si>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</si>
  <si>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</si>
  <si>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</si>
  <si>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</si>
  <si>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</si>
  <si>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</si>
  <si>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</si>
  <si>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</si>
  <si>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</si>
  <si>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</si>
  <si>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</si>
  <si>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</si>
  <si>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</si>
  <si>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</si>
  <si>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</si>
  <si>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</si>
  <si>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</si>
  <si>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</si>
  <si>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</si>
  <si>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</si>
  <si>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</si>
  <si>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</si>
  <si>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</si>
  <si>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</si>
  <si>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</si>
  <si>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</si>
  <si>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</si>
  <si>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</si>
  <si>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</si>
  <si>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</si>
  <si>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</si>
  <si>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</si>
  <si>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</si>
  <si>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</si>
  <si>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</si>
  <si>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</si>
  <si>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</si>
  <si>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</si>
  <si>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</si>
  <si>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</si>
  <si>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</si>
  <si>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</si>
  <si>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</si>
  <si>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</si>
  <si>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</si>
  <si>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</si>
  <si>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</si>
  <si>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</si>
  <si>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</si>
  <si>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</si>
  <si>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</si>
  <si>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</si>
  <si>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</si>
  <si>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</si>
  <si>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</si>
  <si>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</si>
  <si>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</si>
  <si>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</si>
  <si>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</si>
  <si>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</si>
  <si>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</si>
  <si>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</si>
  <si>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</si>
  <si>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</si>
  <si>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</si>
  <si>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</si>
  <si>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</si>
  <si>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</si>
  <si>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</si>
  <si>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</si>
  <si>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</si>
  <si>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</si>
  <si>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</si>
  <si>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</si>
  <si>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</si>
  <si>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</si>
  <si>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</si>
  <si>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</si>
  <si>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</si>
  <si>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</si>
  <si>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</si>
  <si>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</si>
  <si>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</si>
  <si>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</si>
  <si>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</si>
  <si>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</si>
  <si>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</si>
  <si>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</si>
  <si>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</si>
  <si>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</si>
  <si>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</si>
  <si>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</si>
  <si>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</si>
  <si>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</si>
  <si>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</si>
  <si>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</si>
  <si>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</si>
  <si>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</si>
  <si>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</si>
  <si>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</si>
  <si>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</si>
  <si>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</si>
  <si>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</si>
  <si>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</si>
  <si>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</si>
  <si>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</si>
  <si>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</si>
  <si>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</si>
  <si>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</si>
  <si>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</si>
  <si>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</si>
  <si>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</si>
  <si>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</si>
  <si>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</si>
  <si>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</si>
  <si>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</si>
  <si>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</si>
  <si>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</si>
  <si>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</si>
  <si>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</si>
  <si>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</si>
  <si>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</si>
  <si>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</si>
  <si>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</si>
  <si>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</si>
  <si>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</si>
  <si>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</si>
  <si>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</si>
  <si>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</si>
  <si>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</si>
  <si>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</si>
  <si>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</si>
  <si>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</si>
  <si>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</si>
  <si>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</si>
  <si>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</si>
  <si>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</si>
  <si>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</si>
  <si>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</si>
  <si>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</si>
  <si>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</si>
  <si>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</si>
  <si>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</si>
  <si>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</si>
  <si>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</si>
  <si>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</si>
  <si>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</si>
  <si>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</si>
  <si>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</si>
  <si>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</si>
  <si>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</si>
  <si>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</si>
  <si>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</si>
  <si>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</si>
  <si>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</si>
  <si>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</si>
  <si>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</si>
  <si>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</si>
  <si>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</si>
  <si>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</si>
  <si>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</si>
  <si>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</si>
  <si>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</si>
  <si>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</si>
  <si>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</si>
  <si>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</si>
  <si>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</si>
  <si>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</si>
  <si>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</si>
  <si>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</si>
  <si>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</si>
  <si>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</si>
  <si>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</si>
  <si>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</si>
  <si>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</si>
  <si>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</si>
  <si>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</si>
  <si>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</si>
  <si>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</si>
  <si>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</si>
  <si>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</si>
  <si>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</si>
  <si>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</si>
  <si>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</si>
  <si>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</si>
  <si>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</si>
  <si>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</si>
  <si>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</si>
  <si>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</si>
  <si>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</si>
  <si>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</si>
  <si>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</si>
  <si>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</si>
  <si>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</si>
  <si>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</si>
  <si>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</si>
  <si>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</si>
  <si>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</si>
  <si>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</si>
  <si>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</si>
  <si>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</si>
  <si>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</si>
  <si>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</si>
  <si>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</si>
  <si>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</si>
  <si>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</si>
  <si>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</si>
  <si>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</si>
  <si>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</si>
  <si>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</si>
  <si>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</si>
  <si>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</si>
  <si>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</si>
  <si>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</si>
  <si>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</si>
  <si>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</si>
  <si>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</si>
  <si>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</si>
  <si>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</si>
  <si>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</si>
  <si>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</si>
  <si>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</si>
  <si>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</si>
  <si>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</si>
  <si>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</si>
  <si>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</si>
  <si>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</si>
  <si>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</si>
  <si>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</si>
  <si>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</si>
  <si>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</si>
  <si>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</si>
  <si>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</si>
  <si>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</si>
  <si>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</si>
  <si>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</si>
  <si>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</si>
  <si>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</si>
  <si>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</si>
  <si>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</si>
  <si>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</si>
  <si>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</si>
  <si>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</si>
  <si>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</si>
  <si>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</si>
  <si>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</si>
  <si>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</si>
  <si>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</si>
  <si>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</si>
  <si>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</si>
  <si>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</si>
  <si>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</si>
  <si>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</si>
  <si>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</si>
  <si>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</si>
  <si>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</si>
  <si>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</si>
  <si>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</si>
  <si>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</si>
  <si>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</si>
  <si>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</si>
  <si>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</si>
  <si>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</si>
  <si>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</si>
  <si>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</si>
  <si>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</si>
  <si>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</si>
  <si>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</si>
  <si>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</si>
  <si>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</si>
  <si>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</si>
  <si>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</si>
  <si>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</si>
  <si>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</si>
  <si>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</si>
  <si>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</si>
  <si>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</si>
  <si>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</si>
  <si>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</si>
  <si>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</si>
  <si>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</si>
  <si>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</si>
  <si>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</si>
  <si>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</si>
  <si>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</si>
  <si>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</si>
  <si>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</si>
  <si>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</si>
  <si>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</si>
  <si>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</si>
  <si>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</si>
  <si>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</si>
  <si>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</si>
  <si>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</si>
  <si>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</si>
  <si>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</si>
  <si>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</si>
  <si>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</si>
  <si>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</si>
  <si>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</si>
  <si>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</si>
  <si>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</si>
  <si>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</si>
  <si>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</si>
  <si>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</si>
  <si>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</si>
  <si>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</si>
  <si>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</si>
  <si>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</si>
  <si>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</si>
  <si>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</si>
  <si>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</si>
  <si>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</si>
  <si>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</si>
  <si>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</si>
  <si>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</si>
  <si>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</si>
  <si>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</si>
  <si>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</si>
  <si>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</si>
  <si>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</si>
  <si>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</si>
  <si>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</si>
  <si>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</si>
  <si>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</si>
  <si>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</si>
  <si>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</si>
  <si>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</si>
  <si>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</si>
  <si>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</si>
  <si>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</si>
  <si>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</si>
  <si>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</si>
  <si>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</si>
  <si>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</si>
  <si>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</si>
  <si>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</si>
  <si>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</si>
  <si>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</si>
  <si>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</si>
  <si>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</si>
  <si>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</si>
  <si>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</si>
  <si>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</si>
  <si>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</si>
  <si>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</si>
  <si>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</si>
  <si>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</si>
  <si>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</si>
  <si>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</si>
  <si>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</si>
  <si>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</si>
  <si>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</si>
  <si>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</si>
  <si>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</si>
  <si>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</si>
  <si>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</si>
  <si>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</si>
  <si>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</si>
  <si>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</si>
  <si>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</si>
  <si>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</si>
  <si>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</si>
  <si>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</si>
  <si>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</si>
  <si>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</si>
  <si>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</si>
  <si>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</si>
  <si>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</si>
  <si>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</si>
  <si>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</si>
  <si>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</si>
  <si>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</si>
  <si>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</si>
  <si>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</si>
  <si>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</si>
  <si>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</si>
  <si>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</si>
  <si>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</si>
  <si>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</si>
  <si>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</si>
  <si>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</si>
  <si>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</si>
  <si>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</si>
  <si>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</si>
  <si>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</si>
  <si>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</si>
  <si>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</si>
  <si>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</si>
  <si>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</si>
  <si>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</si>
  <si>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</si>
  <si>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</si>
  <si>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</si>
  <si>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</si>
  <si>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</si>
  <si>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</si>
  <si>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</si>
  <si>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</si>
  <si>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</si>
  <si>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</si>
  <si>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</si>
  <si>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</si>
  <si>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</si>
  <si>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</si>
  <si>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</si>
  <si>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</si>
  <si>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</si>
  <si>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</si>
  <si>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</si>
  <si>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</si>
  <si>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</si>
  <si>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</si>
  <si>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</si>
  <si>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</si>
  <si>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</si>
  <si>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</si>
  <si>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</si>
  <si>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</si>
  <si>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</si>
  <si>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</si>
  <si>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</si>
  <si>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</si>
  <si>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</si>
  <si>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</si>
  <si>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</si>
  <si>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</si>
  <si>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</si>
  <si>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</si>
  <si>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</si>
  <si>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</si>
  <si>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</si>
  <si>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</si>
  <si>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</si>
  <si>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</si>
  <si>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</si>
  <si>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</si>
  <si>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</si>
  <si>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</si>
  <si>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</si>
  <si>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</si>
  <si>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</si>
  <si>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</si>
  <si>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</si>
  <si>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</si>
  <si>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</si>
  <si>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</si>
  <si>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</si>
  <si>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</si>
  <si>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</si>
  <si>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</si>
  <si>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</si>
  <si>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</si>
  <si>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</si>
  <si>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</si>
  <si>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</si>
  <si>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</si>
  <si>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</si>
  <si>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</si>
  <si>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</si>
  <si>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</si>
  <si>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</si>
  <si>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</si>
  <si>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</si>
  <si>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</si>
  <si>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</si>
  <si>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</si>
  <si>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</si>
  <si>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</si>
  <si>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</si>
  <si>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</si>
  <si>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</si>
  <si>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</si>
  <si>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</si>
  <si>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</si>
  <si>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</si>
  <si>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</si>
  <si>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</si>
  <si>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</si>
  <si>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</si>
  <si>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</si>
  <si>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</si>
  <si>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</si>
  <si>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</si>
  <si>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</si>
  <si>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</si>
  <si>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</si>
  <si>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</si>
  <si>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</si>
  <si>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</si>
  <si>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</si>
  <si>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</si>
  <si>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</si>
  <si>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</si>
  <si>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</si>
  <si>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</si>
  <si>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</si>
  <si>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</si>
  <si>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</si>
  <si>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</si>
  <si>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</si>
  <si>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</si>
  <si>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</si>
  <si>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</si>
  <si>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</si>
  <si>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</si>
  <si>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</si>
  <si>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</si>
  <si>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</si>
  <si>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</si>
  <si>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</si>
  <si>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</si>
  <si>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</si>
  <si>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</si>
  <si>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</si>
  <si>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</si>
  <si>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</si>
  <si>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</si>
  <si>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</si>
  <si>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</si>
  <si>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</si>
  <si>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</si>
  <si>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</si>
  <si>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</si>
  <si>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</si>
  <si>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</si>
  <si>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</si>
  <si>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</si>
  <si>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</si>
  <si>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</si>
  <si>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</si>
  <si>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</si>
  <si>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</si>
  <si>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</si>
  <si>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</si>
  <si>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</si>
  <si>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</si>
  <si>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</si>
  <si>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</si>
  <si>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</si>
  <si>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</si>
  <si>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</si>
  <si>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</si>
  <si>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</si>
  <si>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</si>
  <si>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</si>
  <si>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</si>
  <si>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</si>
  <si>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</si>
  <si>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</si>
  <si>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</si>
  <si>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</si>
  <si>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</si>
  <si>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</si>
  <si>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</si>
  <si>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</si>
  <si>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</si>
  <si>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</si>
  <si>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</si>
  <si>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</si>
  <si>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</si>
  <si>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</si>
  <si>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</si>
  <si>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</si>
  <si>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</si>
  <si>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</si>
  <si>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</si>
  <si>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</si>
  <si>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</si>
  <si>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</si>
  <si>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</si>
  <si>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</si>
  <si>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</si>
  <si>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</si>
  <si>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</si>
  <si>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</si>
  <si>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</si>
  <si>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</si>
  <si>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</si>
  <si>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</si>
  <si>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</si>
  <si>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</si>
  <si>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</si>
  <si>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</si>
  <si>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</si>
  <si>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</si>
  <si>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</si>
  <si>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</si>
  <si>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</si>
  <si>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</si>
  <si>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</si>
  <si>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</si>
  <si>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</si>
  <si>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</si>
  <si>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</si>
  <si>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</si>
  <si>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</si>
  <si>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</si>
  <si>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</si>
  <si>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</si>
  <si>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</si>
  <si>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</si>
  <si>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</si>
  <si>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</si>
  <si>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</si>
  <si>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</si>
  <si>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</si>
  <si>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</si>
  <si>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</si>
  <si>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</si>
  <si>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</si>
  <si>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</si>
  <si>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</si>
  <si>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</si>
  <si>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</si>
  <si>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</si>
  <si>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</si>
  <si>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</si>
  <si>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</si>
  <si>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</si>
  <si>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</si>
  <si>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</si>
  <si>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</si>
  <si>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</si>
  <si>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</si>
  <si>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</si>
  <si>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</si>
  <si>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</si>
  <si>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</si>
  <si>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</si>
  <si>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</si>
  <si>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</si>
  <si>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</si>
  <si>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</si>
  <si>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</si>
  <si>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</si>
  <si>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</si>
  <si>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</si>
  <si>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</si>
  <si>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</si>
  <si>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</si>
  <si>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</si>
  <si>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</si>
  <si>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</si>
  <si>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</si>
  <si>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</si>
  <si>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</si>
  <si>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</si>
  <si>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</si>
  <si>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</si>
  <si>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</si>
  <si>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</si>
  <si>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</si>
  <si>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</si>
  <si>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</si>
  <si>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</si>
  <si>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</si>
  <si>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</si>
  <si>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</si>
  <si>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</si>
  <si>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</si>
  <si>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</si>
  <si>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</si>
  <si>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</si>
  <si>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</si>
  <si>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</si>
  <si>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</si>
  <si>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</si>
  <si>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</si>
  <si>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</si>
  <si>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</si>
  <si>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</si>
  <si>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</si>
  <si>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</si>
  <si>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</si>
  <si>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</si>
  <si>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</si>
  <si>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</si>
  <si>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</si>
  <si>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</si>
  <si>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</si>
  <si>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</si>
  <si>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</si>
  <si>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</si>
  <si>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</si>
  <si>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</si>
  <si>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</si>
  <si>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</si>
  <si>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</si>
  <si>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</si>
  <si>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</si>
  <si>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</si>
  <si>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</si>
  <si>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</si>
  <si>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</si>
  <si>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</si>
  <si>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</si>
  <si>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</si>
  <si>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</si>
  <si>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</si>
  <si>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</si>
  <si>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</si>
  <si>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</si>
  <si>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</si>
  <si>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</si>
  <si>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</si>
  <si>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</si>
  <si>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</si>
  <si>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</si>
  <si>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</si>
  <si>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</si>
  <si>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</si>
  <si>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</si>
  <si>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</si>
  <si>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</si>
  <si>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</si>
  <si>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</si>
  <si>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</si>
  <si>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</si>
  <si>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</si>
  <si>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</si>
  <si>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</si>
  <si>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</si>
  <si>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</si>
  <si>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</si>
  <si>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</si>
  <si>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</si>
  <si>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</si>
  <si>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</si>
  <si>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</si>
  <si>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</si>
  <si>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</si>
  <si>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</si>
  <si>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</si>
  <si>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</si>
  <si>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</si>
  <si>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</si>
  <si>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</si>
  <si>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</si>
  <si>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</si>
  <si>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</si>
  <si>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</si>
  <si>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</si>
  <si>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</si>
  <si>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</si>
  <si>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</si>
  <si>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</si>
  <si>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</si>
  <si>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</si>
  <si>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</si>
  <si>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</si>
  <si>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</si>
  <si>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</si>
  <si>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</si>
  <si>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</si>
  <si>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</si>
  <si>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</si>
  <si>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</si>
  <si>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</si>
  <si>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</si>
  <si>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</si>
  <si>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</si>
  <si>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</si>
  <si>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</si>
  <si>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</si>
  <si>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</si>
  <si>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</si>
  <si>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</si>
  <si>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</si>
  <si>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</si>
  <si>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</si>
  <si>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</si>
  <si>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</si>
  <si>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</si>
  <si>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</si>
  <si>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</si>
  <si>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</si>
  <si>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</si>
  <si>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</si>
  <si>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</si>
  <si>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</si>
  <si>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</si>
  <si>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</si>
  <si>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</si>
  <si>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</si>
  <si>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</si>
  <si>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</si>
  <si>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</si>
  <si>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</si>
  <si>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</si>
  <si>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</si>
  <si>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</si>
  <si>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</si>
  <si>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</si>
  <si>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</si>
  <si>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</si>
  <si>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</si>
  <si>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</si>
  <si>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</si>
  <si>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</si>
  <si>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</si>
  <si>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</si>
  <si>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</si>
  <si>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</si>
  <si>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</si>
  <si>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</si>
  <si>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</si>
  <si>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</si>
  <si>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</si>
  <si>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</si>
  <si>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</si>
  <si>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</si>
  <si>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</si>
  <si>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</si>
  <si>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</si>
  <si>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</si>
  <si>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</si>
  <si>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</si>
  <si>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</si>
  <si>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</si>
  <si>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</si>
  <si>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</si>
  <si>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</si>
  <si>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</si>
  <si>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</si>
  <si>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</si>
  <si>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</si>
  <si>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</si>
  <si>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</si>
  <si>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</si>
  <si>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</si>
  <si>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</si>
  <si>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</si>
  <si>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</si>
  <si>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</si>
  <si>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</si>
  <si>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</si>
  <si>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</si>
  <si>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</si>
  <si>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</si>
  <si>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</si>
  <si>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</si>
  <si>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</si>
  <si>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</si>
  <si>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</si>
  <si>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</si>
  <si>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</si>
  <si>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</si>
  <si>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</si>
  <si>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</si>
  <si>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</si>
  <si>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</si>
  <si>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</si>
  <si>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</si>
  <si>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</si>
  <si>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</si>
  <si>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</si>
  <si>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</si>
  <si>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</si>
  <si>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</si>
  <si>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</si>
  <si>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</si>
  <si>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</si>
  <si>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</si>
  <si>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</si>
  <si>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</si>
  <si>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</si>
  <si>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</si>
  <si>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</si>
  <si>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</si>
  <si>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</si>
  <si>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</si>
  <si>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</si>
  <si>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</si>
  <si>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</si>
  <si>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</si>
  <si>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</si>
  <si>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</si>
  <si>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</si>
  <si>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</si>
  <si>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</si>
  <si>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</si>
  <si>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</si>
  <si>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</si>
  <si>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</si>
  <si>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</si>
  <si>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</si>
  <si>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</si>
  <si>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</si>
  <si>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</si>
  <si>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</si>
  <si>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</si>
  <si>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</si>
  <si>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</si>
  <si>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</si>
  <si>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</si>
  <si>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</si>
  <si>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</si>
  <si>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</si>
  <si>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</si>
  <si>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</si>
  <si>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</si>
  <si>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</si>
  <si>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</si>
  <si>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</si>
  <si>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</si>
  <si>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</si>
  <si>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</si>
  <si>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</si>
  <si>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</si>
  <si>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</si>
  <si>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</si>
  <si>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</si>
  <si>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</si>
  <si>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</si>
  <si>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</si>
  <si>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</si>
  <si>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</si>
  <si>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</si>
  <si>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</si>
  <si>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</si>
  <si>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</si>
  <si>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</si>
  <si>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</si>
  <si>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</si>
  <si>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</si>
  <si>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</si>
  <si>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</si>
  <si>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</si>
  <si>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</si>
  <si>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</si>
  <si>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</si>
  <si>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</si>
  <si>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</si>
  <si>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</si>
  <si>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</si>
  <si>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</si>
  <si>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</si>
  <si>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</si>
  <si>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</si>
  <si>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</si>
  <si>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</si>
  <si>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</si>
  <si>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</si>
  <si>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</si>
  <si>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</si>
  <si>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</si>
  <si>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</si>
  <si>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</si>
  <si>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</si>
  <si>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</si>
  <si>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</si>
  <si>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</si>
  <si>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</si>
  <si>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</si>
  <si>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</si>
  <si>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</si>
  <si>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</si>
  <si>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</si>
  <si>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</si>
  <si>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</si>
  <si>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</si>
  <si>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</si>
  <si>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</si>
  <si>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</si>
  <si>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</si>
  <si>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</si>
  <si>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</si>
  <si>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</si>
  <si>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</si>
  <si>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</si>
  <si>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</si>
  <si>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</si>
  <si>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</si>
  <si>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</si>
  <si>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</si>
  <si>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</si>
  <si>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</si>
  <si>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</si>
  <si>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</si>
  <si>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</si>
  <si>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</si>
  <si>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</si>
  <si>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</si>
  <si>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</si>
  <si>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</si>
  <si>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</si>
  <si>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</si>
  <si>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</si>
  <si>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</si>
  <si>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</si>
  <si>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</si>
  <si>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</si>
  <si>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</si>
  <si>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</si>
  <si>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</si>
  <si>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</si>
  <si>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</si>
  <si>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</si>
  <si>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</si>
  <si>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</si>
  <si>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</si>
  <si>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</si>
  <si>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</si>
  <si>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</si>
  <si>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</si>
  <si>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</si>
  <si>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</si>
  <si>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</si>
  <si>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</si>
  <si>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</si>
  <si>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</si>
  <si>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</si>
  <si>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</si>
  <si>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</si>
  <si>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</si>
  <si>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</si>
  <si>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</si>
  <si>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</si>
  <si>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</si>
  <si>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</si>
  <si>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</si>
  <si>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</si>
  <si>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</si>
  <si>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</si>
  <si>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</si>
  <si>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</si>
  <si>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</si>
  <si>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</si>
  <si>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</si>
  <si>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</si>
  <si>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</si>
  <si>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</si>
  <si>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</si>
  <si>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</si>
  <si>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</si>
  <si>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</si>
  <si>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</si>
  <si>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</si>
  <si>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</si>
  <si>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</si>
  <si>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</si>
  <si>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</si>
  <si>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</si>
  <si>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</si>
  <si>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</si>
  <si>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</si>
  <si>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</si>
  <si>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</si>
  <si>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</si>
  <si>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</si>
  <si>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</si>
  <si>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</si>
  <si>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</si>
  <si>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</si>
  <si>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</si>
  <si>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</si>
  <si>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</si>
  <si>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</si>
  <si>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</si>
  <si>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</si>
  <si>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</si>
  <si>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</si>
  <si>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</si>
  <si>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</si>
  <si>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</si>
  <si>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</si>
  <si>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</si>
  <si>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</si>
  <si>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</si>
  <si>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</si>
  <si>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</si>
  <si>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</si>
  <si>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</si>
  <si>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</si>
  <si>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</si>
  <si>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</si>
  <si>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</si>
  <si>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</si>
  <si>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</si>
  <si>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</si>
  <si>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</si>
  <si>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</si>
  <si>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</si>
  <si>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</si>
  <si>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</si>
  <si>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</si>
  <si>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</si>
  <si>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</si>
  <si>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</si>
  <si>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</si>
  <si>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</si>
  <si>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</si>
  <si>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</si>
  <si>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</si>
  <si>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</si>
  <si>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</si>
  <si>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</si>
  <si>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</si>
  <si>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</si>
  <si>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</si>
  <si>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</si>
  <si>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</si>
  <si>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</si>
  <si>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</si>
  <si>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</si>
  <si>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</si>
  <si>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</si>
  <si>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</si>
  <si>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</si>
  <si>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</si>
  <si>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</si>
  <si>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</si>
  <si>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</si>
  <si>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</si>
  <si>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</si>
  <si>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</si>
  <si>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</si>
  <si>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</si>
  <si>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</si>
  <si>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</si>
  <si>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</si>
  <si>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</si>
  <si>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</si>
  <si>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</si>
  <si>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</si>
  <si>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</si>
  <si>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</si>
  <si>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</si>
  <si>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</si>
  <si>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</si>
  <si>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</si>
  <si>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</si>
  <si>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</si>
  <si>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</si>
  <si>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</si>
  <si>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</si>
  <si>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</si>
  <si>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</si>
  <si>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</si>
  <si>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</si>
  <si>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</si>
  <si>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</si>
  <si>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</si>
  <si>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</si>
  <si>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</si>
  <si>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</si>
  <si>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</si>
  <si>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</si>
  <si>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</si>
  <si>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</si>
  <si>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</si>
  <si>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</si>
  <si>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</si>
  <si>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</si>
  <si>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</si>
  <si>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</si>
  <si>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</si>
  <si>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</si>
  <si>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</si>
  <si>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</si>
  <si>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</si>
  <si>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</si>
  <si>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</si>
  <si>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</si>
  <si>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</si>
  <si>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</si>
  <si>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</si>
  <si>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</si>
  <si>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</si>
  <si>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</si>
  <si>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</si>
  <si>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</si>
  <si>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</si>
  <si>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</si>
  <si>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</si>
  <si>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</si>
  <si>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</si>
  <si>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</si>
  <si>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</si>
  <si>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</si>
  <si>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</si>
  <si>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</si>
  <si>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</si>
  <si>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</si>
  <si>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</si>
  <si>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</si>
  <si>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</si>
  <si>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</si>
  <si>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</si>
  <si>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</si>
  <si>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</si>
  <si>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</si>
  <si>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</si>
  <si>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</si>
  <si>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</si>
  <si>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</si>
  <si>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</si>
  <si>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</si>
  <si>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</si>
  <si>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</si>
  <si>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</si>
  <si>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</si>
  <si>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</si>
  <si>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</si>
  <si>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</si>
  <si>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</si>
  <si>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</si>
  <si>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</si>
  <si>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</si>
  <si>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</si>
  <si>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</si>
  <si>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</si>
  <si>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</si>
  <si>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</si>
  <si>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</si>
  <si>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</si>
  <si>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</si>
  <si>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</si>
  <si>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</si>
  <si>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</si>
  <si>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</si>
  <si>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</si>
  <si>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</si>
  <si>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</si>
  <si>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</si>
  <si>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</si>
  <si>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</si>
  <si>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</si>
  <si>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</si>
  <si>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</si>
  <si>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</si>
  <si>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</si>
  <si>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</si>
  <si>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</si>
  <si>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</si>
  <si>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</si>
  <si>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</si>
  <si>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</si>
  <si>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</si>
  <si>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</si>
  <si>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</si>
  <si>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</si>
  <si>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</si>
  <si>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</si>
  <si>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</si>
  <si>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</si>
  <si>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</si>
  <si>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</si>
  <si>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</si>
  <si>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</si>
  <si>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</si>
  <si>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</si>
  <si>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</si>
  <si>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</si>
  <si>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</si>
  <si>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</si>
  <si>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</si>
  <si>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</si>
  <si>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</si>
  <si>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</si>
  <si>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</si>
  <si>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</si>
  <si>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</si>
  <si>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</si>
  <si>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</si>
  <si>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</si>
  <si>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</si>
  <si>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</si>
  <si>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</si>
  <si>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</si>
  <si>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</si>
  <si>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</si>
  <si>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</si>
  <si>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</si>
  <si>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</si>
  <si>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</si>
  <si>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</si>
  <si>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</si>
  <si>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</si>
  <si>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</si>
  <si>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</si>
  <si>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</si>
  <si>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</si>
  <si>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</si>
  <si>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</si>
  <si>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</si>
  <si>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</si>
  <si>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</si>
  <si>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</si>
  <si>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</si>
  <si>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</si>
  <si>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</si>
  <si>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</si>
  <si>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</si>
  <si>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</si>
  <si>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</si>
  <si>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</si>
  <si>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</si>
  <si>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</si>
  <si>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</si>
  <si>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</si>
  <si>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</si>
  <si>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</si>
  <si>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</si>
  <si>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</si>
  <si>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</si>
  <si>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</si>
  <si>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</si>
  <si>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</si>
  <si>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</si>
  <si>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</si>
  <si>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</si>
  <si>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</si>
  <si>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</si>
  <si>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</si>
  <si>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</si>
  <si>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</si>
  <si>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</si>
  <si>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</si>
  <si>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</si>
  <si>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</si>
  <si>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</si>
  <si>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</si>
  <si>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</si>
  <si>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</si>
  <si>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</si>
  <si>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</si>
  <si>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</si>
  <si>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</si>
  <si>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</si>
  <si>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</si>
  <si>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</si>
  <si>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</si>
  <si>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</si>
  <si>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</si>
  <si>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</si>
  <si>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</si>
  <si>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</si>
  <si>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</si>
  <si>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</si>
  <si>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</si>
  <si>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</si>
  <si>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</si>
  <si>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</si>
  <si>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</si>
  <si>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</si>
  <si>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</si>
  <si>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</si>
  <si>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</si>
  <si>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</si>
  <si>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</si>
  <si>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</si>
  <si>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</si>
  <si>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</si>
  <si>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</si>
  <si>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</si>
  <si>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</si>
  <si>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</si>
  <si>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</si>
  <si>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</si>
  <si>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</si>
  <si>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</si>
  <si>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</si>
  <si>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</si>
  <si>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</si>
  <si>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</si>
  <si>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</si>
  <si>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</si>
  <si>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</si>
  <si>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</si>
  <si>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</si>
  <si>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</si>
  <si>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</si>
  <si>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</si>
  <si>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</si>
  <si>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</si>
  <si>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</si>
  <si>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</si>
  <si>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</si>
  <si>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</si>
  <si>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</si>
  <si>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</si>
  <si>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</si>
  <si>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</si>
  <si>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</si>
  <si>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</si>
  <si>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</si>
  <si>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</si>
  <si>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</si>
  <si>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</si>
  <si>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</si>
  <si>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</si>
  <si>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</si>
  <si>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</si>
  <si>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</si>
  <si>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</si>
  <si>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</si>
  <si>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</si>
  <si>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</si>
  <si>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</si>
  <si>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</si>
  <si>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</si>
  <si>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</si>
  <si>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</si>
  <si>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</si>
  <si>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</si>
  <si>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</si>
  <si>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</si>
  <si>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</si>
  <si>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</si>
  <si>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</si>
  <si>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</si>
  <si>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</si>
  <si>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</si>
  <si>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</si>
  <si>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</si>
  <si>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</si>
  <si>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</si>
  <si>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</si>
  <si>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</si>
  <si>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</si>
  <si>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</si>
  <si>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</si>
  <si>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</si>
  <si>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</si>
  <si>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</si>
  <si>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</si>
  <si>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</si>
  <si>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</si>
  <si>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</si>
  <si>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</si>
  <si>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</si>
  <si>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</si>
  <si>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</si>
  <si>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</si>
  <si>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</si>
  <si>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</si>
  <si>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</si>
  <si>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</si>
  <si>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</si>
  <si>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</si>
  <si>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</si>
  <si>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</si>
  <si>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</si>
  <si>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</si>
  <si>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</si>
  <si>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</si>
  <si>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</si>
  <si>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</si>
  <si>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</si>
  <si>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</si>
  <si>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</si>
  <si>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</si>
  <si>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</si>
  <si>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</si>
  <si>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</si>
  <si>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</si>
  <si>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</si>
  <si>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</si>
  <si>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</si>
  <si>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</si>
  <si>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</si>
  <si>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</si>
  <si>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</si>
  <si>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</si>
  <si>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</si>
  <si>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</si>
  <si>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</si>
  <si>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</si>
  <si>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</si>
  <si>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</si>
  <si>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</si>
  <si>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</si>
  <si>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</si>
  <si>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</si>
  <si>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</si>
  <si>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</si>
  <si>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</si>
  <si>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</si>
  <si>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</si>
  <si>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</si>
  <si>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</si>
  <si>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</si>
  <si>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</si>
  <si>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</si>
  <si>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</si>
  <si>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</si>
  <si>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</si>
  <si>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</si>
  <si>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</si>
  <si>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</si>
  <si>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</si>
  <si>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</si>
  <si>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</si>
  <si>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</si>
  <si>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</si>
  <si>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</si>
  <si>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</si>
  <si>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</si>
  <si>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</si>
  <si>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</si>
  <si>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</si>
  <si>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</si>
  <si>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</si>
  <si>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</si>
  <si>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</si>
  <si>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</si>
  <si>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</si>
  <si>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</si>
  <si>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</si>
  <si>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</si>
  <si>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</si>
  <si>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</si>
  <si>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</si>
  <si>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</si>
  <si>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</si>
  <si>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</si>
  <si>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</si>
  <si>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</si>
  <si>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</si>
  <si>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</si>
  <si>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</si>
  <si>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</si>
  <si>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</si>
  <si>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</si>
  <si>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</si>
  <si>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</si>
  <si>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</si>
  <si>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</si>
  <si>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</si>
  <si>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</si>
  <si>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</si>
  <si>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</si>
  <si>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</si>
  <si>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</si>
  <si>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</si>
  <si>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</si>
  <si>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</si>
  <si>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</si>
  <si>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</si>
  <si>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</si>
  <si>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</si>
  <si>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</si>
  <si>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</si>
  <si>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</si>
  <si>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</si>
  <si>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</si>
  <si>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</si>
  <si>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</si>
  <si>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</si>
  <si>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</si>
  <si>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</si>
  <si>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</si>
  <si>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</si>
  <si>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</si>
  <si>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</si>
  <si>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</si>
  <si>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</si>
  <si>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</si>
  <si>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</si>
  <si>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</si>
  <si>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</si>
  <si>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</si>
  <si>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</si>
  <si>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</si>
  <si>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</si>
  <si>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</si>
  <si>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</si>
  <si>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</si>
  <si>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</si>
  <si>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</si>
  <si>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</si>
  <si>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</si>
  <si>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</si>
  <si>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</si>
  <si>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</si>
  <si>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</si>
  <si>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</si>
  <si>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</si>
  <si>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</si>
  <si>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</si>
  <si>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</si>
  <si>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</si>
  <si>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</si>
  <si>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</si>
  <si>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</si>
  <si>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</si>
  <si>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</si>
  <si>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</si>
  <si>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</si>
  <si>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</si>
  <si>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</si>
  <si>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</si>
  <si>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</si>
  <si>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</si>
  <si>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</si>
  <si>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</si>
  <si>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</si>
  <si>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</si>
  <si>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</si>
  <si>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</si>
  <si>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</si>
  <si>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</si>
  <si>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</si>
  <si>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</si>
  <si>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</si>
  <si>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</si>
  <si>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</si>
  <si>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</si>
  <si>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</si>
  <si>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</si>
  <si>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</si>
  <si>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</si>
  <si>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</si>
  <si>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</si>
  <si>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</si>
  <si>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</si>
  <si>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</si>
  <si>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</si>
  <si>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</si>
  <si>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</si>
  <si>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</si>
  <si>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</si>
  <si>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</si>
  <si>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</si>
  <si>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</si>
  <si>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</si>
  <si>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</si>
  <si>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</si>
  <si>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</si>
  <si>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</si>
  <si>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</si>
  <si>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</si>
  <si>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</si>
  <si>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</si>
  <si>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</si>
  <si>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</si>
  <si>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</si>
  <si>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</si>
  <si>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</si>
  <si>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</si>
  <si>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</si>
  <si>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</si>
  <si>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</si>
  <si>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</si>
  <si>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</si>
  <si>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</si>
  <si>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</si>
  <si>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</si>
  <si>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</si>
  <si>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</si>
  <si>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</si>
  <si>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</si>
  <si>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</si>
  <si>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</si>
  <si>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</si>
  <si>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</si>
  <si>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</si>
  <si>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</si>
  <si>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</si>
  <si>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</si>
  <si>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</si>
  <si>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</si>
  <si>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</si>
  <si>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</si>
  <si>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</si>
  <si>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</si>
  <si>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</si>
  <si>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</si>
  <si>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</si>
  <si>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</si>
  <si>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</si>
  <si>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</si>
  <si>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</si>
  <si>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</si>
  <si>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</si>
  <si>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</si>
  <si>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</si>
  <si>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</si>
  <si>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</si>
  <si>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</si>
  <si>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</si>
  <si>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</si>
  <si>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</si>
  <si>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</si>
  <si>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</si>
  <si>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</si>
  <si>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</si>
  <si>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</si>
  <si>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</si>
  <si>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</si>
  <si>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</si>
  <si>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</si>
  <si>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</si>
  <si>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</si>
  <si>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</si>
  <si>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</si>
  <si>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</si>
  <si>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</si>
  <si>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</si>
  <si>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</si>
  <si>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</si>
  <si>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</si>
  <si>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</si>
  <si>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</si>
  <si>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</si>
  <si>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</si>
  <si>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</si>
  <si>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</si>
  <si>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</si>
  <si>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</si>
  <si>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</si>
  <si>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</si>
  <si>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</si>
  <si>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</si>
  <si>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</si>
  <si>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</si>
  <si>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</si>
  <si>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</si>
  <si>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</si>
  <si>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</si>
  <si>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</si>
  <si>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</si>
  <si>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</si>
  <si>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</si>
  <si>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</si>
  <si>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</si>
  <si>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</si>
  <si>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</si>
  <si>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</si>
  <si>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</si>
  <si>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</si>
  <si>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</si>
  <si>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</si>
  <si>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</si>
  <si>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</si>
  <si>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</si>
  <si>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</si>
  <si>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</si>
  <si>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</si>
  <si>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</si>
  <si>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</si>
  <si>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</si>
  <si>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</si>
  <si>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</si>
  <si>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</si>
  <si>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</si>
  <si>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</si>
  <si>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</si>
  <si>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</si>
  <si>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</si>
  <si>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</si>
  <si>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</si>
  <si>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</si>
  <si>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</si>
  <si>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</si>
  <si>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</si>
  <si>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</si>
  <si>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</si>
  <si>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</si>
  <si>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</si>
  <si>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</si>
  <si>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</si>
  <si>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</si>
  <si>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</si>
  <si>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</si>
  <si>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</si>
  <si>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</si>
  <si>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</si>
  <si>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</si>
  <si>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</si>
  <si>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</si>
  <si>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</si>
  <si>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</si>
  <si>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</si>
  <si>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</si>
  <si>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</si>
  <si>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</si>
  <si>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</si>
  <si>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</si>
  <si>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</si>
  <si>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</si>
  <si>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</si>
  <si>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</si>
  <si>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</si>
  <si>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</si>
  <si>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</si>
  <si>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</si>
  <si>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</si>
  <si>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</si>
  <si>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</si>
  <si>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</si>
  <si>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</si>
  <si>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</si>
  <si>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</si>
  <si>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</si>
  <si>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</si>
  <si>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</si>
  <si>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</si>
  <si>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</si>
  <si>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</si>
  <si>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</si>
  <si>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</si>
  <si>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</si>
  <si>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</si>
  <si>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</si>
  <si>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</si>
  <si>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</si>
  <si>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</si>
  <si>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</si>
  <si>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</si>
  <si>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</si>
  <si>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</si>
  <si>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</si>
  <si>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</si>
  <si>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</si>
  <si>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</si>
  <si>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</si>
  <si>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</si>
  <si>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</si>
  <si>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</si>
  <si>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</si>
  <si>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</si>
  <si>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</si>
  <si>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</si>
  <si>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</si>
  <si>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</si>
  <si>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</si>
  <si>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</si>
  <si>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</si>
  <si>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</si>
  <si>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</si>
  <si>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</si>
  <si>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</si>
  <si>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</si>
  <si>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</si>
  <si>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</si>
  <si>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</si>
  <si>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</si>
  <si>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</si>
  <si>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</si>
  <si>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</si>
  <si>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</si>
  <si>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</si>
  <si>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</si>
  <si>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</si>
  <si>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</si>
  <si>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</si>
  <si>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</si>
  <si>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</si>
  <si>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</si>
  <si>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</si>
  <si>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</si>
  <si>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</si>
  <si>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</si>
  <si>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</si>
  <si>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</si>
  <si>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</si>
  <si>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</si>
  <si>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</si>
  <si>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</si>
  <si>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</si>
  <si>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</si>
  <si>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</si>
  <si>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</si>
  <si>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</si>
  <si>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</si>
  <si>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</si>
  <si>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</si>
  <si>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</si>
  <si>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</si>
  <si>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</si>
  <si>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</si>
  <si>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</si>
  <si>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</si>
  <si>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</si>
  <si>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</si>
  <si>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</si>
  <si>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</si>
  <si>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</si>
  <si>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</si>
  <si>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</si>
  <si>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</si>
  <si>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</si>
  <si>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</si>
  <si>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</si>
  <si>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</si>
  <si>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</si>
  <si>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</si>
  <si>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</si>
  <si>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</si>
  <si>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</si>
  <si>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</si>
  <si>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</si>
  <si>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</si>
  <si>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</si>
  <si>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</si>
  <si>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</si>
  <si>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</si>
  <si>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</si>
  <si>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</si>
  <si>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</si>
  <si>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</si>
  <si>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</si>
  <si>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</si>
  <si>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</si>
  <si>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</si>
  <si>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</si>
  <si>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</si>
  <si>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</si>
  <si>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</si>
  <si>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</si>
  <si>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</si>
  <si>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</si>
  <si>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</si>
  <si>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</si>
  <si>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</si>
  <si>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</si>
  <si>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</si>
  <si>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</si>
  <si>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</si>
  <si>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</si>
  <si>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</si>
  <si>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</si>
  <si>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</si>
  <si>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</si>
  <si>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</si>
  <si>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</si>
  <si>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</si>
  <si>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</si>
  <si>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</si>
  <si>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</si>
  <si>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</si>
  <si>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</si>
  <si>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</si>
  <si>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</si>
  <si>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</si>
  <si>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</si>
  <si>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</si>
  <si>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</si>
  <si>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</si>
  <si>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</si>
  <si>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</si>
  <si>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</si>
  <si>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</si>
  <si>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</si>
  <si>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</si>
  <si>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</si>
  <si>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</si>
  <si>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</si>
  <si>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</si>
  <si>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</si>
  <si>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</si>
  <si>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</si>
  <si>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</si>
  <si>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</si>
  <si>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</si>
  <si>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</si>
  <si>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</si>
  <si>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</si>
  <si>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</si>
  <si>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</si>
  <si>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</si>
  <si>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</si>
  <si>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</si>
  <si>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</si>
  <si>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</si>
  <si>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</si>
  <si>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</si>
  <si>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</si>
  <si>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</si>
  <si>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</si>
  <si>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</si>
  <si>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</si>
  <si>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</si>
  <si>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</si>
  <si>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</si>
  <si>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</si>
  <si>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</si>
  <si>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</si>
  <si>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</si>
  <si>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</si>
  <si>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</si>
  <si>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</si>
  <si>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</si>
  <si>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</si>
  <si>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</si>
  <si>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</si>
  <si>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</si>
  <si>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</si>
  <si>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</si>
  <si>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</si>
  <si>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</si>
  <si>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</si>
  <si>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</si>
  <si>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</si>
  <si>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</si>
  <si>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</si>
  <si>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</si>
  <si>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</si>
  <si>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</si>
  <si>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</si>
  <si>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</si>
  <si>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</si>
  <si>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</si>
  <si>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</si>
  <si>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</si>
  <si>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</si>
  <si>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</si>
  <si>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</si>
  <si>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</si>
  <si>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</si>
  <si>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</si>
  <si>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</si>
  <si>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</si>
  <si>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</si>
  <si>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</si>
  <si>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</si>
  <si>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</si>
  <si>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</si>
  <si>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</si>
  <si>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</si>
  <si>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</si>
  <si>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</si>
  <si>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</si>
  <si>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</si>
  <si>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</si>
  <si>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</si>
  <si>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</si>
  <si>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</si>
  <si>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</si>
  <si>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</si>
  <si>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</si>
  <si>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</si>
  <si>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</si>
  <si>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</si>
  <si>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</si>
  <si>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</si>
  <si>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</si>
  <si>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</si>
  <si>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</si>
  <si>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</si>
  <si>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</si>
  <si>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</si>
  <si>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</si>
  <si>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</si>
  <si>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</si>
  <si>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</si>
  <si>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</si>
  <si>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</si>
  <si>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</si>
  <si>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</si>
  <si>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</si>
  <si>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</si>
  <si>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</si>
  <si>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</si>
  <si>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</si>
  <si>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</si>
  <si>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</si>
  <si>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</si>
  <si>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</si>
  <si>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</si>
  <si>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</si>
  <si>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</si>
  <si>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</si>
  <si>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</si>
  <si>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</si>
  <si>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</si>
  <si>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</si>
  <si>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</si>
  <si>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</si>
  <si>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</si>
  <si>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</si>
  <si>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</si>
  <si>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</si>
  <si>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</si>
  <si>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</si>
  <si>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</si>
  <si>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</si>
  <si>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</si>
  <si>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</si>
  <si>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</si>
  <si>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</si>
  <si>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</si>
  <si>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</si>
  <si>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</si>
  <si>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</si>
  <si>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</si>
  <si>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</si>
  <si>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</si>
  <si>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</si>
  <si>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</si>
  <si>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</si>
  <si>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</si>
  <si>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</si>
  <si>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</si>
  <si>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</si>
  <si>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</si>
  <si>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</si>
  <si>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</si>
  <si>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</si>
  <si>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</si>
  <si>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</si>
  <si>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</si>
  <si>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</si>
  <si>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</si>
  <si>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</si>
  <si>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</si>
  <si>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</si>
  <si>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</si>
  <si>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</si>
  <si>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</si>
  <si>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</si>
  <si>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</si>
  <si>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</si>
  <si>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</si>
  <si>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</si>
  <si>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</si>
  <si>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</si>
  <si>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</si>
  <si>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</si>
  <si>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</si>
  <si>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</si>
  <si>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</si>
  <si>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</si>
  <si>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</si>
  <si>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</si>
  <si>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</si>
  <si>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</si>
  <si>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</si>
  <si>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</si>
  <si>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</si>
  <si>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</si>
  <si>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</si>
  <si>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</si>
  <si>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</si>
  <si>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</si>
  <si>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</si>
  <si>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</si>
  <si>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</si>
  <si>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</si>
  <si>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</si>
  <si>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</si>
  <si>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</si>
  <si>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</si>
  <si>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</si>
  <si>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</si>
  <si>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</si>
  <si>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</si>
  <si>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</si>
  <si>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</si>
  <si>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</si>
  <si>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</si>
  <si>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</si>
  <si>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</si>
  <si>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</si>
  <si>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</si>
  <si>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</si>
  <si>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</si>
  <si>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</si>
  <si>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</si>
  <si>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</si>
  <si>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</si>
  <si>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</si>
  <si>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</si>
  <si>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</si>
  <si>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</si>
  <si>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</si>
  <si>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</si>
  <si>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</si>
  <si>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</si>
  <si>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</si>
  <si>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</si>
  <si>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</si>
  <si>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</si>
  <si>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</si>
  <si>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</si>
  <si>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</si>
  <si>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</si>
  <si>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</si>
  <si>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</si>
  <si>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</si>
  <si>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</si>
  <si>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</si>
  <si>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</si>
  <si>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</si>
  <si>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</si>
  <si>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</si>
  <si>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</si>
  <si>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</si>
  <si>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</si>
  <si>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</si>
  <si>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</si>
  <si>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</si>
  <si>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</si>
  <si>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</si>
  <si>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</si>
  <si>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</si>
  <si>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</si>
  <si>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</si>
  <si>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</si>
  <si>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</si>
  <si>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</si>
  <si>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</si>
  <si>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</si>
  <si>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</si>
  <si>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</si>
  <si>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</si>
  <si>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</si>
  <si>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</si>
  <si>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</si>
  <si>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</si>
  <si>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</si>
  <si>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</si>
  <si>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</si>
  <si>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</si>
  <si>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</si>
  <si>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</si>
  <si>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</si>
  <si>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</si>
  <si>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</si>
  <si>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</si>
  <si>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</si>
  <si>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</si>
  <si>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</si>
  <si>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</si>
  <si>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</si>
  <si>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</si>
  <si>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</si>
  <si>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</si>
  <si>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</si>
  <si>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</si>
  <si>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</si>
  <si>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</si>
  <si>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</si>
  <si>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</si>
  <si>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</si>
  <si>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</si>
  <si>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</si>
  <si>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</si>
  <si>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</si>
  <si>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</si>
  <si>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</si>
  <si>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</si>
  <si>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</si>
  <si>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</si>
  <si>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</si>
  <si>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</si>
  <si>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</si>
  <si>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</si>
  <si>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</si>
  <si>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</si>
  <si>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</si>
  <si>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</si>
  <si>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</si>
  <si>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</si>
  <si>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</si>
  <si>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</si>
  <si>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</si>
  <si>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</si>
  <si>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</si>
  <si>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</si>
  <si>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</si>
  <si>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</si>
  <si>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</si>
  <si>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</si>
  <si>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</si>
  <si>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</si>
  <si>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</si>
  <si>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</si>
  <si>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</si>
  <si>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</si>
  <si>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</si>
  <si>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</si>
  <si>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</si>
  <si>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</si>
  <si>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</si>
  <si>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</si>
  <si>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</si>
  <si>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</si>
  <si>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</si>
  <si>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</si>
  <si>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</si>
  <si>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</si>
  <si>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</si>
  <si>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</si>
  <si>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</si>
  <si>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</si>
  <si>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</si>
  <si>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</si>
  <si>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</si>
  <si>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</si>
  <si>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</si>
  <si>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</si>
  <si>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</si>
  <si>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</si>
  <si>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</si>
  <si>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</si>
  <si>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</si>
  <si>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</si>
  <si>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</si>
  <si>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</si>
  <si>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</si>
  <si>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</si>
  <si>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</si>
  <si>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</si>
  <si>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</si>
  <si>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</si>
  <si>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</si>
  <si>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</si>
  <si>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</si>
  <si>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</si>
  <si>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</si>
  <si>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</si>
  <si>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</si>
  <si>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</si>
  <si>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</si>
  <si>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</si>
  <si>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</si>
  <si>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</si>
  <si>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</si>
  <si>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</si>
  <si>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</si>
  <si>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</si>
  <si>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</si>
  <si>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</si>
  <si>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</si>
  <si>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</si>
  <si>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</si>
  <si>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</si>
  <si>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</si>
  <si>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</si>
  <si>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</si>
  <si>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</si>
  <si>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</si>
  <si>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</si>
  <si>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</si>
  <si>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</si>
  <si>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</si>
  <si>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</si>
  <si>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</si>
  <si>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</si>
  <si>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</si>
  <si>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</si>
  <si>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</si>
  <si>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</si>
  <si>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</si>
  <si>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</si>
  <si>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</si>
  <si>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</si>
  <si>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</si>
  <si>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</si>
  <si>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</si>
  <si>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</si>
  <si>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</si>
  <si>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</si>
  <si>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</si>
  <si>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</si>
  <si>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</si>
  <si>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</si>
  <si>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</si>
  <si>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</si>
  <si>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</si>
  <si>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</si>
  <si>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</si>
  <si>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</si>
  <si>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</si>
  <si>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</si>
  <si>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</si>
  <si>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</si>
  <si>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</si>
  <si>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</si>
  <si>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</si>
  <si>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</si>
  <si>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</si>
  <si>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</si>
  <si>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</si>
  <si>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</si>
  <si>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</si>
  <si>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</si>
  <si>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</si>
  <si>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</si>
  <si>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</si>
  <si>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</si>
  <si>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</si>
  <si>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</si>
  <si>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</si>
  <si>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</si>
  <si>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</si>
  <si>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</si>
  <si>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</si>
  <si>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</si>
  <si>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</si>
  <si>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</si>
  <si>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</si>
  <si>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</si>
  <si>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</si>
  <si>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</si>
  <si>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</si>
  <si>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</si>
  <si>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</si>
  <si>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</si>
  <si>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</si>
  <si>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</si>
  <si>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</si>
  <si>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</si>
  <si>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</si>
  <si>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</si>
  <si>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</si>
  <si>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</si>
  <si>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</si>
  <si>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</si>
  <si>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</si>
  <si>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</si>
  <si>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</si>
  <si>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</si>
  <si>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</si>
  <si>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</si>
  <si>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</si>
  <si>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</si>
  <si>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</si>
  <si>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</si>
  <si>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</si>
  <si>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</si>
  <si>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</si>
  <si>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</si>
  <si>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</si>
  <si>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</si>
  <si>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</si>
  <si>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</si>
  <si>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</si>
  <si>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</si>
  <si>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</si>
  <si>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</si>
  <si>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</si>
  <si>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</si>
  <si>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</si>
  <si>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</si>
  <si>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</si>
  <si>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</si>
  <si>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</si>
  <si>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</si>
  <si>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</si>
  <si>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</si>
  <si>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</si>
  <si>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</si>
  <si>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</si>
  <si>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</si>
  <si>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</si>
  <si>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</si>
  <si>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</si>
  <si>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</si>
  <si>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</si>
  <si>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</si>
  <si>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</si>
  <si>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</si>
  <si>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</si>
  <si>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</si>
  <si>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</si>
  <si>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</si>
  <si>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</si>
  <si>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</si>
  <si>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</si>
  <si>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</si>
  <si>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</si>
  <si>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</si>
  <si>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</si>
  <si>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</si>
  <si>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</si>
  <si>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</si>
  <si>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</si>
  <si>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</si>
  <si>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</si>
  <si>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</si>
  <si>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</si>
  <si>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</si>
  <si>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</si>
  <si>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</si>
  <si>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</si>
  <si>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</si>
  <si>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</si>
  <si>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</si>
  <si>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</si>
  <si>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</si>
  <si>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</si>
  <si>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</si>
  <si>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</si>
  <si>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</si>
  <si>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</si>
  <si>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</si>
  <si>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</si>
  <si>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</si>
  <si>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</si>
  <si>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</si>
  <si>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</si>
  <si>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</si>
  <si>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</si>
  <si>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</si>
  <si>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</si>
  <si>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</si>
  <si>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</si>
  <si>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</si>
  <si>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</si>
  <si>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</si>
  <si>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</si>
  <si>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</si>
  <si>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</si>
  <si>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</si>
  <si>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</si>
  <si>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</si>
  <si>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</si>
  <si>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</si>
  <si>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</si>
  <si>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</si>
  <si>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</si>
  <si>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</si>
  <si>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</si>
  <si>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</si>
  <si>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</si>
  <si>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</si>
  <si>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</si>
  <si>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</si>
  <si>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</si>
  <si>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</si>
  <si>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</si>
  <si>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</si>
  <si>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</si>
  <si>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</si>
  <si>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</si>
  <si>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</si>
  <si>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</si>
  <si>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</si>
  <si>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</si>
  <si>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</si>
  <si>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</si>
  <si>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</si>
  <si>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</si>
  <si>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</si>
  <si>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</si>
  <si>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</si>
  <si>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</si>
  <si>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</si>
  <si>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</si>
  <si>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</si>
  <si>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</si>
  <si>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</si>
  <si>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</si>
  <si>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</si>
  <si>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</si>
  <si>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</si>
  <si>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</si>
  <si>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</si>
  <si>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</si>
  <si>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</si>
  <si>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</si>
  <si>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</si>
  <si>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</si>
  <si>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</si>
  <si>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</si>
  <si>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</si>
  <si>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</si>
  <si>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</si>
  <si>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</si>
  <si>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</si>
  <si>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</si>
  <si>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</si>
  <si>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</si>
  <si>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</si>
  <si>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</si>
  <si>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</si>
  <si>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</si>
  <si>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</si>
  <si>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</si>
  <si>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</si>
  <si>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</si>
  <si>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</si>
  <si>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</si>
  <si>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</si>
  <si>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</si>
  <si>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</si>
  <si>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</si>
  <si>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</si>
  <si>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</si>
  <si>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</si>
  <si>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</si>
  <si>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</si>
  <si>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</si>
  <si>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</si>
  <si>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</si>
  <si>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</si>
  <si>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</si>
  <si>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</si>
  <si>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</si>
  <si>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</si>
  <si>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</si>
  <si>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</si>
  <si>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</si>
  <si>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</si>
  <si>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</si>
  <si>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</si>
  <si>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</si>
  <si>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</si>
  <si>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</si>
  <si>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</si>
  <si>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</si>
  <si>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</si>
  <si>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</si>
  <si>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</si>
  <si>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</si>
  <si>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</si>
  <si>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</si>
  <si>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</si>
  <si>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</si>
  <si>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</si>
  <si>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</si>
  <si>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</si>
  <si>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</si>
  <si>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</si>
  <si>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</si>
  <si>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</si>
  <si>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</si>
  <si>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</si>
  <si>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</si>
  <si>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</si>
  <si>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</si>
  <si>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</si>
  <si>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</si>
  <si>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</si>
  <si>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</si>
  <si>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</si>
  <si>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</si>
  <si>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</si>
  <si>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</si>
  <si>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</si>
  <si>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</si>
  <si>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</si>
  <si>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</si>
  <si>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</si>
  <si>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</si>
  <si>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</si>
  <si>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</si>
  <si>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</si>
  <si>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</si>
  <si>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</si>
  <si>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</si>
  <si>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</si>
  <si>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</si>
  <si>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</si>
  <si>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</si>
  <si>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</si>
  <si>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</si>
  <si>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</si>
  <si>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</si>
  <si>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</si>
  <si>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</si>
  <si>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</si>
  <si>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</si>
  <si>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</si>
  <si>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</si>
  <si>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</si>
  <si>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</si>
  <si>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</si>
  <si>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</si>
  <si>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</si>
  <si>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</si>
  <si>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</si>
  <si>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</si>
  <si>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</si>
  <si>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</si>
  <si>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</si>
  <si>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</si>
  <si>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</si>
  <si>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</si>
  <si>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</si>
  <si>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</si>
  <si>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</si>
  <si>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</si>
  <si>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</si>
  <si>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</si>
  <si>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</si>
  <si>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</si>
  <si>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</si>
  <si>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</si>
  <si>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</si>
  <si>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</si>
  <si>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</si>
  <si>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</si>
  <si>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</si>
  <si>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</si>
  <si>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</si>
  <si>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</si>
  <si>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</si>
  <si>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</si>
  <si>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</si>
  <si>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</si>
  <si>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</si>
  <si>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</si>
  <si>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</si>
  <si>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</si>
  <si>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</si>
  <si>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</si>
  <si>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</si>
  <si>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</si>
  <si>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</si>
  <si>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</si>
  <si>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</si>
  <si>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</si>
  <si>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</si>
  <si>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</si>
  <si>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</si>
  <si>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</si>
  <si>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</si>
  <si>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</si>
  <si>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</si>
  <si>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</si>
  <si>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</si>
  <si>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</si>
  <si>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</si>
  <si>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</si>
  <si>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</si>
  <si>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</si>
  <si>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</si>
  <si>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</si>
  <si>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</si>
  <si>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</si>
  <si>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</si>
  <si>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</si>
  <si>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</si>
  <si>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</si>
  <si>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</si>
  <si>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</si>
  <si>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</si>
  <si>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</si>
  <si>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</si>
  <si>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</si>
  <si>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</si>
  <si>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</si>
  <si>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</si>
  <si>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</si>
  <si>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</si>
  <si>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</si>
  <si>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</si>
  <si>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</si>
  <si>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</si>
  <si>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</si>
  <si>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</si>
  <si>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</si>
  <si>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</si>
  <si>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</si>
  <si>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</si>
  <si>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</si>
  <si>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</si>
  <si>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</si>
  <si>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</si>
  <si>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</si>
  <si>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</si>
  <si>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</si>
  <si>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</si>
  <si>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</si>
  <si>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</si>
  <si>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</si>
  <si>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</si>
  <si>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</si>
  <si>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</si>
  <si>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</si>
  <si>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</si>
  <si>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</si>
  <si>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</si>
  <si>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</si>
  <si>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</si>
  <si>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</si>
  <si>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</si>
  <si>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</si>
  <si>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</si>
  <si>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</si>
  <si>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</si>
  <si>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</si>
  <si>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</si>
  <si>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</si>
  <si>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</si>
  <si>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</si>
  <si>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</si>
  <si>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</si>
  <si>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</si>
  <si>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</si>
  <si>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</si>
  <si>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</si>
  <si>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</si>
  <si>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</si>
  <si>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</si>
  <si>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</si>
  <si>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</si>
  <si>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</si>
  <si>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</si>
  <si>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</si>
  <si>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</si>
  <si>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</si>
  <si>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</si>
  <si>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</si>
  <si>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</si>
  <si>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</si>
  <si>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</si>
  <si>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</si>
  <si>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</si>
  <si>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</si>
  <si>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</si>
  <si>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</si>
  <si>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</si>
  <si>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</si>
  <si>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</si>
  <si>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</si>
  <si>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</si>
  <si>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</si>
  <si>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</si>
  <si>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</si>
  <si>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</si>
  <si>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</si>
  <si>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</si>
  <si>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</si>
  <si>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</si>
  <si>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</si>
  <si>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</si>
  <si>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</si>
  <si>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</si>
  <si>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</si>
  <si>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</si>
  <si>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</si>
  <si>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</si>
  <si>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</si>
  <si>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</si>
  <si>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</si>
  <si>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</si>
  <si>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</si>
  <si>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</si>
  <si>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</si>
  <si>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</si>
  <si>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</si>
  <si>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</si>
  <si>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</si>
  <si>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</si>
  <si>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</si>
  <si>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</si>
  <si>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</si>
  <si>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</si>
  <si>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</si>
  <si>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</si>
  <si>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</si>
  <si>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</si>
  <si>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</si>
  <si>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</si>
  <si>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</si>
  <si>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</si>
  <si>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</si>
  <si>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</si>
  <si>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</si>
  <si>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</si>
  <si>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</si>
  <si>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</si>
  <si>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</si>
  <si>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</si>
  <si>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</si>
  <si>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</si>
  <si>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</si>
  <si>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</si>
  <si>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</si>
  <si>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</si>
  <si>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</si>
  <si>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</si>
  <si>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</si>
  <si>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</si>
  <si>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</si>
  <si>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</si>
  <si>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</si>
  <si>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</si>
  <si>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</si>
  <si>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</si>
  <si>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</si>
  <si>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</si>
  <si>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</si>
  <si>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</si>
  <si>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</si>
  <si>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</si>
  <si>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</si>
  <si>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</si>
  <si>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</si>
  <si>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</si>
  <si>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</si>
  <si>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</si>
  <si>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</si>
  <si>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</si>
  <si>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</si>
  <si>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</si>
  <si>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</si>
  <si>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</si>
  <si>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</si>
  <si>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</si>
  <si>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</si>
  <si>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</si>
  <si>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</si>
  <si>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</si>
  <si>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</si>
  <si>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</si>
  <si>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</si>
  <si>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</si>
  <si>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</si>
  <si>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</si>
  <si>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</si>
  <si>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</si>
  <si>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</si>
  <si>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</si>
  <si>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</si>
  <si>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</si>
  <si>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</si>
  <si>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</si>
  <si>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</si>
  <si>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</si>
  <si>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</si>
  <si>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</si>
  <si>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</si>
  <si>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</si>
  <si>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</si>
  <si>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</si>
  <si>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</si>
  <si>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</si>
  <si>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</si>
  <si>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</si>
  <si>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</si>
  <si>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</si>
  <si>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</si>
  <si>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</si>
  <si>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</si>
  <si>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</si>
  <si>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</si>
  <si>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</si>
  <si>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</si>
  <si>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</si>
  <si>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</si>
  <si>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</si>
  <si>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</si>
  <si>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</si>
  <si>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</si>
  <si>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</si>
  <si>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</si>
  <si>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</si>
  <si>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</si>
  <si>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</si>
  <si>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</si>
  <si>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</si>
  <si>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</si>
  <si>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</si>
  <si>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</si>
  <si>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</si>
  <si>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</si>
  <si>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</si>
  <si>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</si>
  <si>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</si>
  <si>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</si>
  <si>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</si>
  <si>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</si>
  <si>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</si>
  <si>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</si>
  <si>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</si>
  <si>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</si>
  <si>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</si>
  <si>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</si>
  <si>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</si>
  <si>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</si>
  <si>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</si>
  <si>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</si>
  <si>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</si>
  <si>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</si>
  <si>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</si>
  <si>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</si>
  <si>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</si>
  <si>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</si>
  <si>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</si>
  <si>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</si>
  <si>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</si>
  <si>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</si>
  <si>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</si>
  <si>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</si>
  <si>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</si>
  <si>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</si>
  <si>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</si>
  <si>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</si>
  <si>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</si>
  <si>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</si>
  <si>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</si>
  <si>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</si>
  <si>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</si>
  <si>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</si>
  <si>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</si>
  <si>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</si>
  <si>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</si>
  <si>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</si>
  <si>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</si>
  <si>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</si>
  <si>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</si>
  <si>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</si>
  <si>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</si>
  <si>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</si>
  <si>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</si>
  <si>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</si>
  <si>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</si>
  <si>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</si>
  <si>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</si>
  <si>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</si>
  <si>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</si>
  <si>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</si>
  <si>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</si>
  <si>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</si>
  <si>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</si>
  <si>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</si>
  <si>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</si>
  <si>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</si>
  <si>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</si>
  <si>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</si>
  <si>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</si>
  <si>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</si>
  <si>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</si>
  <si>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</si>
  <si>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</si>
  <si>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</si>
  <si>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</si>
  <si>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</si>
  <si>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</si>
  <si>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</si>
  <si>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</si>
  <si>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</si>
  <si>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</si>
  <si>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</si>
  <si>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</si>
  <si>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</si>
  <si>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</si>
  <si>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</si>
  <si>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</si>
  <si>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</si>
  <si>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</si>
  <si>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</si>
  <si>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</si>
  <si>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</si>
  <si>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</si>
  <si>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</si>
  <si>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</si>
  <si>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</si>
  <si>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</si>
  <si>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</si>
  <si>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</si>
  <si>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</si>
  <si>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</si>
  <si>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</si>
  <si>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</si>
  <si>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</si>
  <si>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</si>
  <si>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</si>
  <si>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</si>
  <si>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</si>
  <si>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</si>
  <si>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</si>
  <si>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</si>
  <si>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</si>
  <si>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</si>
  <si>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</si>
  <si>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</si>
  <si>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</si>
  <si>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</si>
  <si>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</si>
  <si>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</si>
  <si>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</si>
  <si>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</si>
  <si>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</si>
  <si>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</si>
  <si>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</si>
  <si>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</si>
  <si>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</si>
  <si>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</si>
  <si>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</si>
  <si>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</si>
  <si>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</si>
  <si>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</si>
  <si>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</si>
  <si>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</si>
  <si>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</si>
  <si>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</si>
  <si>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</si>
  <si>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</si>
  <si>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</si>
  <si>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</si>
  <si>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</si>
  <si>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</si>
  <si>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</si>
  <si>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</si>
  <si>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</si>
  <si>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</si>
  <si>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</si>
  <si>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</si>
  <si>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</si>
  <si>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</si>
  <si>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</si>
  <si>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</si>
  <si>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</si>
  <si>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</si>
  <si>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</si>
  <si>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</si>
  <si>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</si>
  <si>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</si>
  <si>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</si>
  <si>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</si>
  <si>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</si>
  <si>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</si>
  <si>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</si>
  <si>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</si>
  <si>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</si>
  <si>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</si>
  <si>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</si>
  <si>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</si>
  <si>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</si>
  <si>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</si>
  <si>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</si>
  <si>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</si>
  <si>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</si>
  <si>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</si>
  <si>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</si>
  <si>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</si>
  <si>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</si>
  <si>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</si>
  <si>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</si>
  <si>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</si>
  <si>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</si>
  <si>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</si>
  <si>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</si>
  <si>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</si>
  <si>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</si>
  <si>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</si>
  <si>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</si>
  <si>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</si>
  <si>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</si>
  <si>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</si>
  <si>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</si>
  <si>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</si>
  <si>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</si>
  <si>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</si>
  <si>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</si>
  <si>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</si>
  <si>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</si>
  <si>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</si>
  <si>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</si>
  <si>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</si>
  <si>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</si>
  <si>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</si>
  <si>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</si>
  <si>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</si>
  <si>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</si>
  <si>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</si>
  <si>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</si>
  <si>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</si>
  <si>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</si>
  <si>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</si>
  <si>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</si>
  <si>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</si>
  <si>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</si>
  <si>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</si>
  <si>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</si>
  <si>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</si>
  <si>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</si>
  <si>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</si>
  <si>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</si>
  <si>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</si>
  <si>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</si>
  <si>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</si>
  <si>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</si>
  <si>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</si>
  <si>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</si>
  <si>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</si>
  <si>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</si>
  <si>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</si>
  <si>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</si>
  <si>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</si>
  <si>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</si>
  <si>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</si>
  <si>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</si>
  <si>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</si>
  <si>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</si>
  <si>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</si>
  <si>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</si>
  <si>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</si>
  <si>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</si>
  <si>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</si>
  <si>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</si>
  <si>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</si>
  <si>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</si>
  <si>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</si>
  <si>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</si>
  <si>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</si>
  <si>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</si>
  <si>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</si>
  <si>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</si>
  <si>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</si>
  <si>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</si>
  <si>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</si>
  <si>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</si>
  <si>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</si>
  <si>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</si>
  <si>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</si>
  <si>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</si>
  <si>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</si>
  <si>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</si>
  <si>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</si>
  <si>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</si>
  <si>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</si>
  <si>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</si>
  <si>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</si>
  <si>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</si>
  <si>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</si>
  <si>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</si>
  <si>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</si>
  <si>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</si>
  <si>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</si>
  <si>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</si>
  <si>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</si>
  <si>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</si>
  <si>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</si>
  <si>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</si>
  <si>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</si>
  <si>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</si>
  <si>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</si>
  <si>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</si>
  <si>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</si>
  <si>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</si>
  <si>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</si>
  <si>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</si>
  <si>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</si>
  <si>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</si>
  <si>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</si>
  <si>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</si>
  <si>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</si>
  <si>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</si>
  <si>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</si>
  <si>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</si>
  <si>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</si>
  <si>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</si>
  <si>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</si>
  <si>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</si>
  <si>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</si>
  <si>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</si>
  <si>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</si>
  <si>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</si>
  <si>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</si>
  <si>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</si>
  <si>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</si>
  <si>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</si>
  <si>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</si>
  <si>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</si>
  <si>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</si>
  <si>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</si>
  <si>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</si>
  <si>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</si>
  <si>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</si>
  <si>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</si>
  <si>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</si>
  <si>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</si>
  <si>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</si>
  <si>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</si>
  <si>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</si>
  <si>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</si>
  <si>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</si>
  <si>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</si>
  <si>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</si>
  <si>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</si>
  <si>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</si>
  <si>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</si>
  <si>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</si>
  <si>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</si>
  <si>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</si>
  <si>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</si>
  <si>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</si>
  <si>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</si>
  <si>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</si>
  <si>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</si>
  <si>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</si>
  <si>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</si>
  <si>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</si>
  <si>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</si>
  <si>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</si>
  <si>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</si>
  <si>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</si>
  <si>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</si>
  <si>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</si>
  <si>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</si>
  <si>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</si>
  <si>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</si>
  <si>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</si>
  <si>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</si>
  <si>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</si>
  <si>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</si>
  <si>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</si>
  <si>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</si>
  <si>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</si>
  <si>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</si>
  <si>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</si>
  <si>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</si>
  <si>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</si>
  <si>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</si>
  <si>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</si>
  <si>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</si>
  <si>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</si>
  <si>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</si>
  <si>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</si>
  <si>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</si>
  <si>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</si>
  <si>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</si>
  <si>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</si>
  <si>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</si>
  <si>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</si>
  <si>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</si>
  <si>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</si>
  <si>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</si>
  <si>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</si>
  <si>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</si>
  <si>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</si>
  <si>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</si>
  <si>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</si>
  <si>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</si>
  <si>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</si>
  <si>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</si>
  <si>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</si>
  <si>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</si>
  <si>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</si>
  <si>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</si>
  <si>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</si>
  <si>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</si>
  <si>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</si>
  <si>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</si>
  <si>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</si>
  <si>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</si>
  <si>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</si>
  <si>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</si>
  <si>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</si>
  <si>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</si>
  <si>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</si>
  <si>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</si>
  <si>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</si>
  <si>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</si>
  <si>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</si>
  <si>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</si>
  <si>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</si>
  <si>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</si>
  <si>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</si>
  <si>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</si>
  <si>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</si>
  <si>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</si>
  <si>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</si>
  <si>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</si>
  <si>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</si>
  <si>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</si>
  <si>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</si>
  <si>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</si>
  <si>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</si>
  <si>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</si>
  <si>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</si>
  <si>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</si>
  <si>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</si>
  <si>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</si>
  <si>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</si>
  <si>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</si>
  <si>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</si>
  <si>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</si>
  <si>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</si>
  <si>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</si>
  <si>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</si>
  <si>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</si>
  <si>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</si>
  <si>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</si>
  <si>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</si>
  <si>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</si>
  <si>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</si>
  <si>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</si>
  <si>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</si>
  <si>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</si>
  <si>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</si>
  <si>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</si>
  <si>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</si>
  <si>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</si>
  <si>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</si>
  <si>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</si>
  <si>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</si>
  <si>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</si>
  <si>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</si>
  <si>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</si>
  <si>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</si>
  <si>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</si>
  <si>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</si>
  <si>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</si>
  <si>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</si>
  <si>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</si>
  <si>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</si>
  <si>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</si>
  <si>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</si>
  <si>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</si>
  <si>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</si>
  <si>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</si>
  <si>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</si>
  <si>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</si>
  <si>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</si>
  <si>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</si>
  <si>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</si>
  <si>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</si>
  <si>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</si>
  <si>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</si>
  <si>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</si>
  <si>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</si>
  <si>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</si>
  <si>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</si>
  <si>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</si>
  <si>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</si>
  <si>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</si>
  <si>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</si>
  <si>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</si>
  <si>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</si>
  <si>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</si>
  <si>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</si>
  <si>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</si>
  <si>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</si>
  <si>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</si>
  <si>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</si>
  <si>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</si>
  <si>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</si>
  <si>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</si>
  <si>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</si>
  <si>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</si>
  <si>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</si>
  <si>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</si>
  <si>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</si>
  <si>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</si>
  <si>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</si>
  <si>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</si>
  <si>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</si>
  <si>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</si>
  <si>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</si>
  <si>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</si>
  <si>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</si>
  <si>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</si>
  <si>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</si>
  <si>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</si>
  <si>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</si>
  <si>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</si>
  <si>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</si>
  <si>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</si>
  <si>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</si>
  <si>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</si>
  <si>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</si>
  <si>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</si>
  <si>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</si>
  <si>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</si>
  <si>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</si>
  <si>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</si>
  <si>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</si>
  <si>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</si>
  <si>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</si>
  <si>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</si>
  <si>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</si>
  <si>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</si>
  <si>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</si>
  <si>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</si>
  <si>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</si>
  <si>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</si>
  <si>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</si>
  <si>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</si>
  <si>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</si>
  <si>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</si>
  <si>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</si>
  <si>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</si>
  <si>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</si>
  <si>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</si>
  <si>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</si>
  <si>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</si>
  <si>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</si>
  <si>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</si>
  <si>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</si>
  <si>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</si>
  <si>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</si>
  <si>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</si>
  <si>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</si>
  <si>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</si>
  <si>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</si>
  <si>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</si>
  <si>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</si>
  <si>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</si>
  <si>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</si>
  <si>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</si>
  <si>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</si>
  <si>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</si>
  <si>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</si>
  <si>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</si>
  <si>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</si>
  <si>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</si>
  <si>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</si>
  <si>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</si>
  <si>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</si>
  <si>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</si>
  <si>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</si>
  <si>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</si>
  <si>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</si>
  <si>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</si>
  <si>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</si>
  <si>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</si>
  <si>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</si>
  <si>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</si>
  <si>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</si>
  <si>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</si>
  <si>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</si>
  <si>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</si>
  <si>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</si>
  <si>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</si>
  <si>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</si>
  <si>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</si>
  <si>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</si>
  <si>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</si>
  <si>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</si>
  <si>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</si>
  <si>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</si>
  <si>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</si>
  <si>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</si>
  <si>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</si>
  <si>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</si>
  <si>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</si>
  <si>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</si>
  <si>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</si>
  <si>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</si>
  <si>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</si>
  <si>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</si>
  <si>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</si>
  <si>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</si>
  <si>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</si>
  <si>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</si>
  <si>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</si>
  <si>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</si>
  <si>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</si>
  <si>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</si>
  <si>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</si>
  <si>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</si>
  <si>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</si>
  <si>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</si>
  <si>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</si>
  <si>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</si>
  <si>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</si>
  <si>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</si>
  <si>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</si>
  <si>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</si>
  <si>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</si>
  <si>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</si>
  <si>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</si>
  <si>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</si>
  <si>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</si>
  <si>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</si>
  <si>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</si>
  <si>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</si>
  <si>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</si>
  <si>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</si>
  <si>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</si>
  <si>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</si>
  <si>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</si>
  <si>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</si>
  <si>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</si>
  <si>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</si>
  <si>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</si>
  <si>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</si>
  <si>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</si>
  <si>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</si>
  <si>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</si>
  <si>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</si>
  <si>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</si>
  <si>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</si>
  <si>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</si>
  <si>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</si>
  <si>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</si>
  <si>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</si>
  <si>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</si>
  <si>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</si>
  <si>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</si>
  <si>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</si>
  <si>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</si>
  <si>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</si>
  <si>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</si>
  <si>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</si>
  <si>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</si>
  <si>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</si>
  <si>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</si>
  <si>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</si>
  <si>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</si>
  <si>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</si>
  <si>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</si>
  <si>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</si>
  <si>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</si>
  <si>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</si>
  <si>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</si>
  <si>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</si>
  <si>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</si>
  <si>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</si>
  <si>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</si>
  <si>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</si>
  <si>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</si>
  <si>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</si>
  <si>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</si>
  <si>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</si>
  <si>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</si>
  <si>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</si>
  <si>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</si>
  <si>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</si>
  <si>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</si>
  <si>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</si>
  <si>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</si>
  <si>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</si>
  <si>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</si>
  <si>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</si>
  <si>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</si>
  <si>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</si>
  <si>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</si>
  <si>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</si>
  <si>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</si>
  <si>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</si>
  <si>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</si>
  <si>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</si>
  <si>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</si>
  <si>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</si>
  <si>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</si>
  <si>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</si>
  <si>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</si>
  <si>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</si>
  <si>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</si>
  <si>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</si>
  <si>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</si>
  <si>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</si>
  <si>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</si>
  <si>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</si>
  <si>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</si>
  <si>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</si>
  <si>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</si>
  <si>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</si>
  <si>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</si>
  <si>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</si>
  <si>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</si>
  <si>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</si>
  <si>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</si>
  <si>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</si>
  <si>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</si>
  <si>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</si>
  <si>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</si>
  <si>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</si>
  <si>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</si>
  <si>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</si>
  <si>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</si>
  <si>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</si>
  <si>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</si>
  <si>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</si>
  <si>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</si>
  <si>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</si>
  <si>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</si>
  <si>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</si>
  <si>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</si>
  <si>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</si>
  <si>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</si>
  <si>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</si>
  <si>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</si>
  <si>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</si>
  <si>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</si>
  <si>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</si>
  <si>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</si>
  <si>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</si>
  <si>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</si>
  <si>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</si>
  <si>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</si>
  <si>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</si>
  <si>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</si>
  <si>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</si>
  <si>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</si>
  <si>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</si>
  <si>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</si>
  <si>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</si>
  <si>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</si>
  <si>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</si>
  <si>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</si>
  <si>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</si>
  <si>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</si>
  <si>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</si>
  <si>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</si>
  <si>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</si>
  <si>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</si>
  <si>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</si>
  <si>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</si>
  <si>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</si>
  <si>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</si>
  <si>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</si>
  <si>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</si>
  <si>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</si>
  <si>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</si>
  <si>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</si>
  <si>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</si>
  <si>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</si>
  <si>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</si>
  <si>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</si>
  <si>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</si>
  <si>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</si>
  <si>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</si>
  <si>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</si>
  <si>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</si>
  <si>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</si>
  <si>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</si>
  <si>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</si>
  <si>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</si>
  <si>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</si>
  <si>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</si>
  <si>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</si>
  <si>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</si>
  <si>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</si>
  <si>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</si>
  <si>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</si>
  <si>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</si>
  <si>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</si>
  <si>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</si>
  <si>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</si>
  <si>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</si>
  <si>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</si>
  <si>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</si>
  <si>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</si>
  <si>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</si>
  <si>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</si>
  <si>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</si>
  <si>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</si>
  <si>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</si>
  <si>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</si>
  <si>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</si>
  <si>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</si>
  <si>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</si>
  <si>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</si>
  <si>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</si>
  <si>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</si>
  <si>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</si>
  <si>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</si>
  <si>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</si>
  <si>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</si>
  <si>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</si>
  <si>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</si>
  <si>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</si>
  <si>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</si>
  <si>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</si>
  <si>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</si>
  <si>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</si>
  <si>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</si>
  <si>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</si>
  <si>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</si>
  <si>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</si>
  <si>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</si>
  <si>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</si>
  <si>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</si>
  <si>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</si>
  <si>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</si>
  <si>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</si>
  <si>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</si>
  <si>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</si>
  <si>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</si>
  <si>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</si>
  <si>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</si>
  <si>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</si>
  <si>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</si>
  <si>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</si>
  <si>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</si>
  <si>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</si>
  <si>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</si>
  <si>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</si>
  <si>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</si>
  <si>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</si>
  <si>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</si>
  <si>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</si>
  <si>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</si>
  <si>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</si>
  <si>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</si>
  <si>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</si>
  <si>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</si>
  <si>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</si>
  <si>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</si>
  <si>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</si>
  <si>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</si>
  <si>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</si>
  <si>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</si>
  <si>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</si>
  <si>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</si>
  <si>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</si>
  <si>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</si>
  <si>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</si>
  <si>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</si>
  <si>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</si>
  <si>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</si>
  <si>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</si>
  <si>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</si>
  <si>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</si>
  <si>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</si>
  <si>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</si>
  <si>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</si>
  <si>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</si>
  <si>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</si>
  <si>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</si>
  <si>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</si>
  <si>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</si>
  <si>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</si>
  <si>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</si>
  <si>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</si>
  <si>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</si>
  <si>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</si>
  <si>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</si>
  <si>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</si>
  <si>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</si>
  <si>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</si>
  <si>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</si>
  <si>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</si>
  <si>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</si>
  <si>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</si>
  <si>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</si>
  <si>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</si>
  <si>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</si>
  <si>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</si>
  <si>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</si>
  <si>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</si>
  <si>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</si>
  <si>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</si>
  <si>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</si>
  <si>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</si>
  <si>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</si>
  <si>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</si>
  <si>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</si>
  <si>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</si>
  <si>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</si>
  <si>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</si>
  <si>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</si>
  <si>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</si>
  <si>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</si>
  <si>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</si>
  <si>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</si>
  <si>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</si>
  <si>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</si>
  <si>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</si>
  <si>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</si>
  <si>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</si>
  <si>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</si>
  <si>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</si>
  <si>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</si>
  <si>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</si>
  <si>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</si>
  <si>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</si>
  <si>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</si>
  <si>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</si>
  <si>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</si>
  <si>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</si>
  <si>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</si>
  <si>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</si>
  <si>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</si>
  <si>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</si>
  <si>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</si>
  <si>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</si>
  <si>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</si>
  <si>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</si>
  <si>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</si>
  <si>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</si>
  <si>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</si>
  <si>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</si>
  <si>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</si>
  <si>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</si>
  <si>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</si>
  <si>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</si>
  <si>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</si>
  <si>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</si>
  <si>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</si>
  <si>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</si>
  <si>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</si>
  <si>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</si>
  <si>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</si>
  <si>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</si>
  <si>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</si>
  <si>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</si>
  <si>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</si>
  <si>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</si>
  <si>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</si>
  <si>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</si>
  <si>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</si>
  <si>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</si>
  <si>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</si>
  <si>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</si>
  <si>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</si>
  <si>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</si>
  <si>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</si>
  <si>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</si>
  <si>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</si>
  <si>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</si>
  <si>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</si>
  <si>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</si>
  <si>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</si>
  <si>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</si>
  <si>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</si>
  <si>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</si>
  <si>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</si>
  <si>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</si>
  <si>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</si>
  <si>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</si>
  <si>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</si>
  <si>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</si>
  <si>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</si>
  <si>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</si>
  <si>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</si>
  <si>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</si>
  <si>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</si>
  <si>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</si>
  <si>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</si>
  <si>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</si>
  <si>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</si>
  <si>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</si>
  <si>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</si>
  <si>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</si>
  <si>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</si>
  <si>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</si>
  <si>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</si>
  <si>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</si>
  <si>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</si>
  <si>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</si>
  <si>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</si>
  <si>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</si>
  <si>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</si>
  <si>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</si>
  <si>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</si>
  <si>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</si>
  <si>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</si>
  <si>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</si>
  <si>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</si>
  <si>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</si>
  <si>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</si>
  <si>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</si>
  <si>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</si>
  <si>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</si>
  <si>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</si>
  <si>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</si>
  <si>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</si>
  <si>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</si>
  <si>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</si>
  <si>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</si>
  <si>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</si>
  <si>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</si>
  <si>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</si>
  <si>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</si>
  <si>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</si>
  <si>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</si>
  <si>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</si>
  <si>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</si>
  <si>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</si>
  <si>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</si>
  <si>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</si>
  <si>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</si>
  <si>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</si>
  <si>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</si>
  <si>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</si>
  <si>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</si>
  <si>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</si>
  <si>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</si>
  <si>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</si>
  <si>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</si>
  <si>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</si>
  <si>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</si>
  <si>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</si>
  <si>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</si>
  <si>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</si>
  <si>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</si>
  <si>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</si>
  <si>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</si>
  <si>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</si>
  <si>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</si>
  <si>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</si>
  <si>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</si>
  <si>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</si>
  <si>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</si>
  <si>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</si>
  <si>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</si>
  <si>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</si>
  <si>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</si>
  <si>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</si>
  <si>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</si>
  <si>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</si>
  <si>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</si>
  <si>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</si>
  <si>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</si>
  <si>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</si>
  <si>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</si>
  <si>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</si>
  <si>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</si>
  <si>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</si>
  <si>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</si>
  <si>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</si>
  <si>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</si>
  <si>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</si>
  <si>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</si>
  <si>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</si>
  <si>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</si>
  <si>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</si>
  <si>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</si>
  <si>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</si>
  <si>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</si>
  <si>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</si>
  <si>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</si>
  <si>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</si>
  <si>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</si>
  <si>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</si>
  <si>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</si>
  <si>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</si>
  <si>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</si>
  <si>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</si>
  <si>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</si>
  <si>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</si>
  <si>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</si>
  <si>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</si>
  <si>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</si>
  <si>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</si>
  <si>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</si>
  <si>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</si>
  <si>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</si>
  <si>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</si>
  <si>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</si>
  <si>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</si>
  <si>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</si>
  <si>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</si>
  <si>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</si>
  <si>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</si>
  <si>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</si>
  <si>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</si>
  <si>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</si>
  <si>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</si>
  <si>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</si>
  <si>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</si>
  <si>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</si>
  <si>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</si>
  <si>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</si>
  <si>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</si>
  <si>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</si>
  <si>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</si>
  <si>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</si>
  <si>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</si>
  <si>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</si>
  <si>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</si>
  <si>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</si>
  <si>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</si>
  <si>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</si>
  <si>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</si>
  <si>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</si>
  <si>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</si>
  <si>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</si>
  <si>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</si>
  <si>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</si>
  <si>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</si>
  <si>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</si>
  <si>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</si>
  <si>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</si>
  <si>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</si>
  <si>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</si>
  <si>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</si>
  <si>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</si>
  <si>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</si>
  <si>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</si>
  <si>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</si>
  <si>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</si>
  <si>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</si>
  <si>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</si>
  <si>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</si>
  <si>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</si>
  <si>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</si>
  <si>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</si>
  <si>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</si>
  <si>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</si>
  <si>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</si>
  <si>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</si>
  <si>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</si>
  <si>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</si>
  <si>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</si>
  <si>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</si>
  <si>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</si>
  <si>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</si>
  <si>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</si>
  <si>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</si>
  <si>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</si>
  <si>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</si>
  <si>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</si>
  <si>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</si>
  <si>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</si>
  <si>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</si>
  <si>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</si>
  <si>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</si>
  <si>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</si>
  <si>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</si>
  <si>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</si>
  <si>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</si>
  <si>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</si>
  <si>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</si>
  <si>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</si>
  <si>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</si>
  <si>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</si>
  <si>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</si>
  <si>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</si>
  <si>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</si>
  <si>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</si>
  <si>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</si>
  <si>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</si>
  <si>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</si>
  <si>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</si>
  <si>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</si>
  <si>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</si>
  <si>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</si>
  <si>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</si>
  <si>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</si>
  <si>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</si>
  <si>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</si>
  <si>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</si>
  <si>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</si>
  <si>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</si>
  <si>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</si>
  <si>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</si>
  <si>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</si>
  <si>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</si>
  <si>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</si>
  <si>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</si>
  <si>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</si>
  <si>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</si>
  <si>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</si>
  <si>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</si>
  <si>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</si>
  <si>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</si>
  <si>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</si>
  <si>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</si>
  <si>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</si>
  <si>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</si>
  <si>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</si>
  <si>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</si>
  <si>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</si>
  <si>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</si>
  <si>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</si>
  <si>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</si>
  <si>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</si>
  <si>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</si>
  <si>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</si>
  <si>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</si>
  <si>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</si>
  <si>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</si>
  <si>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</si>
  <si>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</si>
  <si>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</si>
  <si>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</si>
  <si>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</si>
  <si>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</si>
  <si>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</si>
  <si>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</si>
  <si>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</si>
  <si>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</si>
  <si>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</si>
  <si>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</si>
  <si>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</si>
  <si>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</si>
  <si>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</si>
  <si>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</si>
  <si>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</si>
  <si>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</si>
  <si>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</si>
  <si>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</si>
  <si>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</si>
  <si>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</si>
  <si>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</si>
  <si>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</si>
  <si>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</si>
  <si>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</si>
  <si>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</si>
  <si>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</si>
  <si>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</si>
  <si>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</si>
  <si>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</si>
  <si>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</si>
  <si>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</si>
  <si>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</si>
  <si>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</si>
  <si>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</si>
  <si>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</si>
  <si>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</si>
  <si>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</si>
  <si>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</si>
  <si>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</si>
  <si>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</si>
  <si>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</si>
  <si>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</si>
  <si>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</si>
  <si>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</si>
  <si>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</si>
  <si>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</si>
  <si>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</si>
  <si>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</si>
  <si>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</si>
  <si>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</si>
  <si>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</si>
  <si>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</si>
  <si>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</si>
  <si>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</si>
  <si>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</si>
  <si>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</si>
  <si>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</si>
  <si>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</si>
  <si>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</si>
  <si>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</si>
  <si>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</si>
  <si>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</si>
  <si>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</si>
  <si>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</si>
  <si>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</si>
  <si>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</si>
  <si>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</si>
  <si>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</si>
  <si>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</si>
  <si>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</si>
  <si>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</si>
  <si>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</si>
  <si>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</si>
  <si>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</si>
  <si>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</si>
  <si>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</si>
  <si>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</si>
  <si>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</si>
  <si>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</si>
  <si>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</si>
  <si>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</si>
  <si>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</si>
  <si>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</si>
  <si>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</si>
  <si>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</si>
  <si>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</si>
  <si>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</si>
  <si>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</si>
  <si>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</si>
  <si>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</si>
  <si>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</si>
  <si>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</si>
  <si>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</si>
  <si>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</si>
  <si>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</si>
  <si>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</si>
  <si>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</si>
  <si>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</si>
  <si>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</si>
  <si>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</si>
  <si>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</si>
  <si>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</si>
  <si>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</si>
  <si>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</si>
  <si>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</si>
  <si>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</si>
  <si>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</si>
  <si>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</si>
  <si>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</si>
  <si>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</si>
  <si>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</si>
  <si>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</si>
  <si>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</si>
  <si>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</si>
  <si>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</si>
  <si>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</si>
  <si>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</si>
  <si>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</si>
  <si>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</si>
  <si>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</si>
  <si>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</si>
  <si>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</si>
  <si>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</si>
  <si>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</si>
  <si>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</si>
  <si>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</si>
  <si>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</si>
  <si>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</si>
  <si>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</si>
  <si>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</si>
  <si>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</si>
  <si>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</si>
  <si>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</si>
  <si>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</si>
  <si>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</si>
  <si>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</si>
  <si>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</si>
  <si>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</si>
  <si>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</si>
  <si>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</si>
  <si>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</si>
  <si>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</si>
  <si>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</si>
  <si>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</si>
  <si>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</si>
  <si>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</si>
  <si>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</si>
  <si>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</si>
  <si>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</si>
  <si>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</si>
  <si>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</si>
  <si>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</si>
  <si>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</si>
  <si>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</si>
  <si>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</si>
  <si>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</si>
  <si>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</si>
  <si>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</si>
  <si>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</si>
  <si>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</si>
  <si>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</si>
  <si>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</si>
  <si>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</si>
  <si>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</si>
  <si>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</si>
  <si>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</si>
  <si>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</si>
  <si>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</si>
  <si>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</si>
  <si>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</si>
  <si>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</si>
  <si>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</si>
  <si>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</si>
  <si>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</si>
  <si>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</si>
  <si>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</si>
  <si>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</si>
  <si>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</si>
  <si>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</si>
  <si>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</si>
  <si>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</si>
  <si>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</si>
  <si>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</si>
  <si>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</si>
  <si>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</si>
  <si>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</si>
  <si>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</si>
  <si>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</si>
  <si>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</si>
  <si>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</si>
  <si>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</si>
  <si>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</si>
  <si>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</si>
  <si>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</si>
  <si>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</si>
  <si>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</si>
  <si>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</si>
  <si>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</si>
  <si>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</si>
  <si>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</si>
  <si>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</si>
  <si>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</si>
  <si>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</si>
  <si>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</si>
  <si>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</si>
  <si>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</si>
  <si>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</si>
  <si>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</si>
  <si>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</si>
  <si>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</si>
  <si>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</si>
  <si>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</si>
  <si>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</si>
  <si>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</si>
  <si>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</si>
  <si>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</si>
  <si>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</si>
  <si>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</si>
  <si>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</si>
  <si>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</si>
  <si>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</si>
  <si>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</si>
  <si>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</si>
  <si>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</si>
  <si>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</si>
  <si>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</si>
  <si>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</si>
  <si>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</si>
  <si>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</si>
  <si>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</si>
  <si>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</si>
  <si>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</si>
  <si>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</si>
  <si>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</si>
  <si>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</si>
  <si>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</si>
  <si>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</si>
  <si>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</si>
  <si>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</si>
  <si>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</si>
  <si>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</si>
  <si>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</si>
  <si>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</si>
  <si>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</si>
  <si>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</si>
  <si>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</si>
  <si>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</si>
  <si>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</si>
  <si>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</si>
  <si>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</si>
  <si>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</si>
  <si>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</si>
  <si>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</si>
  <si>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</si>
  <si>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</si>
  <si>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</si>
  <si>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</si>
  <si>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</si>
  <si>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</si>
  <si>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</si>
  <si>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</si>
  <si>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</si>
  <si>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</si>
  <si>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</si>
  <si>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</si>
  <si>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</si>
  <si>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</si>
  <si>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</si>
  <si>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</si>
  <si>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</si>
  <si>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</si>
  <si>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</si>
  <si>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</si>
  <si>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</si>
  <si>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</si>
  <si>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</si>
  <si>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</si>
  <si>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</si>
  <si>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</si>
  <si>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</si>
  <si>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</si>
  <si>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</si>
  <si>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</si>
  <si>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</si>
  <si>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</si>
  <si>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</si>
  <si>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</si>
  <si>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</si>
  <si>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</si>
  <si>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</si>
  <si>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</si>
  <si>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</si>
  <si>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</si>
  <si>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</si>
  <si>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</si>
  <si>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</si>
  <si>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</si>
  <si>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</si>
  <si>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</si>
  <si>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</si>
  <si>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</si>
  <si>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</si>
  <si>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</si>
  <si>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</si>
  <si>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</si>
  <si>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</si>
  <si>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</si>
  <si>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</si>
  <si>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</si>
  <si>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</si>
  <si>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</si>
  <si>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</si>
  <si>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</si>
  <si>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</si>
  <si>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</si>
  <si>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</si>
  <si>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</si>
  <si>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</si>
  <si>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</si>
  <si>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</si>
  <si>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</si>
  <si>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</si>
  <si>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</si>
  <si>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</si>
  <si>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</si>
  <si>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</si>
  <si>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</si>
  <si>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</si>
  <si>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</si>
  <si>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</si>
  <si>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</si>
  <si>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</si>
  <si>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</si>
  <si>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</si>
  <si>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</si>
  <si>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</si>
  <si>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</si>
  <si>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</si>
  <si>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</si>
  <si>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</si>
  <si>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</si>
  <si>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</si>
  <si>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</si>
  <si>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</si>
  <si>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</si>
  <si>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</si>
  <si>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</si>
  <si>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</si>
  <si>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</si>
  <si>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</si>
  <si>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</si>
  <si>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</si>
  <si>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</si>
  <si>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</si>
  <si>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</si>
  <si>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</si>
  <si>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</si>
  <si>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</si>
  <si>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</si>
  <si>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</si>
  <si>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</si>
  <si>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</si>
  <si>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</si>
  <si>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</si>
  <si>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</si>
  <si>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</si>
  <si>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</si>
  <si>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</si>
  <si>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</si>
  <si>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</si>
  <si>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</si>
  <si>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</si>
  <si>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</si>
  <si>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</si>
  <si>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</si>
  <si>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</si>
  <si>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</si>
  <si>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</si>
  <si>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</si>
  <si>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</si>
  <si>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</si>
  <si>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</si>
  <si>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</si>
  <si>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</si>
  <si>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</si>
  <si>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</si>
  <si>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</si>
  <si>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</si>
  <si>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</si>
  <si>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</si>
  <si>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</si>
  <si>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</si>
  <si>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</si>
  <si>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</si>
  <si>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</si>
  <si>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</si>
  <si>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</si>
  <si>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</si>
  <si>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</si>
  <si>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</si>
  <si>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</si>
  <si>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</si>
  <si>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</si>
  <si>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</si>
  <si>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</si>
  <si>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</si>
  <si>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</si>
  <si>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</si>
  <si>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</si>
  <si>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</si>
  <si>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</si>
  <si>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</si>
  <si>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</si>
  <si>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</si>
  <si>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</si>
  <si>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</si>
  <si>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</si>
  <si>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</si>
  <si>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</si>
  <si>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</si>
  <si>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</si>
  <si>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</si>
  <si>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</si>
  <si>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</si>
  <si>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</si>
  <si>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</si>
  <si>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</si>
  <si>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</si>
  <si>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</si>
  <si>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</si>
  <si>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</si>
  <si>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</si>
  <si>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</si>
  <si>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</si>
  <si>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</si>
  <si>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</si>
  <si>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</si>
  <si>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</si>
  <si>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</si>
  <si>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</si>
  <si>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</si>
  <si>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</si>
  <si>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</si>
  <si>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</si>
  <si>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</si>
  <si>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</si>
  <si>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</si>
  <si>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</si>
  <si>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</si>
  <si>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</si>
  <si>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</si>
  <si>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</si>
  <si>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</si>
  <si>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</si>
  <si>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</si>
  <si>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</si>
  <si>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</si>
  <si>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</si>
  <si>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</si>
  <si>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</si>
  <si>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</si>
  <si>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</si>
  <si>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</si>
  <si>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</si>
  <si>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</si>
  <si>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</si>
  <si>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</si>
  <si>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</si>
  <si>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</si>
  <si>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</si>
  <si>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</si>
  <si>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</si>
  <si>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</si>
  <si>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</si>
  <si>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</si>
  <si>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</si>
  <si>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</si>
  <si>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</si>
  <si>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</si>
  <si>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</si>
  <si>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</si>
  <si>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</si>
  <si>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</si>
  <si>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</si>
  <si>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</si>
  <si>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</si>
  <si>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</si>
  <si>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</si>
  <si>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</si>
  <si>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</si>
  <si>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</si>
  <si>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</si>
  <si>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</si>
  <si>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</si>
  <si>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</si>
  <si>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</si>
  <si>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</si>
  <si>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</si>
  <si>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</si>
  <si>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</si>
  <si>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</si>
  <si>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</si>
  <si>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</si>
  <si>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</si>
  <si>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</si>
  <si>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</si>
  <si>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</si>
  <si>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</si>
  <si>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</si>
  <si>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</si>
  <si>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</si>
  <si>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</si>
  <si>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</si>
  <si>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</si>
  <si>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</si>
  <si>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</si>
  <si>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</si>
  <si>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</si>
  <si>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</si>
  <si>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</si>
  <si>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</si>
  <si>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</si>
  <si>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</si>
  <si>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</si>
  <si>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</si>
  <si>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</si>
  <si>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</si>
  <si>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</si>
  <si>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</si>
  <si>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</si>
  <si>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</si>
  <si>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</si>
  <si>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</si>
  <si>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</si>
  <si>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</si>
  <si>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</si>
  <si>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</si>
  <si>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</si>
  <si>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</si>
  <si>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</si>
  <si>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</si>
  <si>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</si>
  <si>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</si>
  <si>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</si>
  <si>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</si>
  <si>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</si>
  <si>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</si>
  <si>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</si>
  <si>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</si>
  <si>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</si>
  <si>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</si>
  <si>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</si>
  <si>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</si>
  <si>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</si>
  <si>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</si>
  <si>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</si>
  <si>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</si>
  <si>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</si>
  <si>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</si>
  <si>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</si>
  <si>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</si>
  <si>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</si>
  <si>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</si>
  <si>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</si>
  <si>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</si>
  <si>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</si>
  <si>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</si>
  <si>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</si>
  <si>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</si>
  <si>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</si>
  <si>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</si>
  <si>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</si>
  <si>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</si>
  <si>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</si>
  <si>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</si>
  <si>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</si>
  <si>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</si>
  <si>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</si>
  <si>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</si>
  <si>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</si>
  <si>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</si>
  <si>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</si>
  <si>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</si>
  <si>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</si>
  <si>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</si>
  <si>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</si>
  <si>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</si>
  <si>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</si>
  <si>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</si>
  <si>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</si>
  <si>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</si>
  <si>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</si>
  <si>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</si>
  <si>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</si>
  <si>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</si>
  <si>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</si>
  <si>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</si>
  <si>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</si>
  <si>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</si>
  <si>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</si>
  <si>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</si>
  <si>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</si>
  <si>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</si>
  <si>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</si>
  <si>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</si>
  <si>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</si>
  <si>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</si>
  <si>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</si>
  <si>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</si>
  <si>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</si>
  <si>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</si>
  <si>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</si>
  <si>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</si>
  <si>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</si>
  <si>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</si>
  <si>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</si>
  <si>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</si>
  <si>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</si>
  <si>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</si>
  <si>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</si>
  <si>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</si>
  <si>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</si>
  <si>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</si>
  <si>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</si>
  <si>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</si>
  <si>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</si>
  <si>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</si>
  <si>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</si>
  <si>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</si>
  <si>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</si>
  <si>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</si>
  <si>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</si>
  <si>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</si>
  <si>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</si>
  <si>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</si>
  <si>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</si>
  <si>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</si>
  <si>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</si>
  <si>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</si>
  <si>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</si>
  <si>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</si>
  <si>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</si>
  <si>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</si>
  <si>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</si>
  <si>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</si>
  <si>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</si>
  <si>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</si>
  <si>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</si>
  <si>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</si>
  <si>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</si>
  <si>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</si>
  <si>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</si>
  <si>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</si>
  <si>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</si>
  <si>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</si>
  <si>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</si>
  <si>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</si>
  <si>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</si>
  <si>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</si>
  <si>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</si>
  <si>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</si>
  <si>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</si>
  <si>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</si>
  <si>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</si>
  <si>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</si>
  <si>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</si>
  <si>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</si>
  <si>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</si>
  <si>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</si>
  <si>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</si>
  <si>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</si>
  <si>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</si>
  <si>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</si>
  <si>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</si>
  <si>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</si>
  <si>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</si>
  <si>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</si>
  <si>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</si>
  <si>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</si>
  <si>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</si>
  <si>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</si>
  <si>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</si>
  <si>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</si>
  <si>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</si>
  <si>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</si>
  <si>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</si>
  <si>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</si>
  <si>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</si>
  <si>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</si>
  <si>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</si>
  <si>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</si>
  <si>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</si>
  <si>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</si>
  <si>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</si>
  <si>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</si>
  <si>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</si>
  <si>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</si>
  <si>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</si>
  <si>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</si>
  <si>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</si>
  <si>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</si>
  <si>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</si>
  <si>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</si>
  <si>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</si>
  <si>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</si>
  <si>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</si>
  <si>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</si>
  <si>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</si>
  <si>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</si>
  <si>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</si>
  <si>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</si>
  <si>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</si>
  <si>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</si>
  <si>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</si>
  <si>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</si>
  <si>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</si>
  <si>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</si>
  <si>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</si>
  <si>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</si>
  <si>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</si>
  <si>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</si>
  <si>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</si>
  <si>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</si>
  <si>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</si>
  <si>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</si>
  <si>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</si>
  <si>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</si>
  <si>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</si>
  <si>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</si>
  <si>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</si>
  <si>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</si>
  <si>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</si>
  <si>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</si>
  <si>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</si>
  <si>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</si>
  <si>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</si>
  <si>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</si>
  <si>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</si>
  <si>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</si>
  <si>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</si>
  <si>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</si>
  <si>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</si>
  <si>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</si>
  <si>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</si>
  <si>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</si>
  <si>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</si>
  <si>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</si>
  <si>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</si>
  <si>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</si>
  <si>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</si>
  <si>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</si>
  <si>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</si>
  <si>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</si>
  <si>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</si>
  <si>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</si>
  <si>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</si>
  <si>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</si>
  <si>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</si>
  <si>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</si>
  <si>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</si>
  <si>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</si>
  <si>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</si>
  <si>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</si>
  <si>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</si>
  <si>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</si>
  <si>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</si>
  <si>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</si>
  <si>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</si>
  <si>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</si>
  <si>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</si>
  <si>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</si>
  <si>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</si>
  <si>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</si>
  <si>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</si>
  <si>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</si>
  <si>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</si>
  <si>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</si>
  <si>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</si>
  <si>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</si>
  <si>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</si>
  <si>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</si>
  <si>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</si>
  <si>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</si>
  <si>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</si>
  <si>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</si>
  <si>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</si>
  <si>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</si>
  <si>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</si>
  <si>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</si>
  <si>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</si>
  <si>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</si>
  <si>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</si>
  <si>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</si>
  <si>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</si>
  <si>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</si>
  <si>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</si>
  <si>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</si>
  <si>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</si>
  <si>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</si>
  <si>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</si>
  <si>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</si>
  <si>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</si>
  <si>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</si>
  <si>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</si>
  <si>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</si>
  <si>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</si>
  <si>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</si>
  <si>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</si>
  <si>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</si>
  <si>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</si>
  <si>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</si>
  <si>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</si>
  <si>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</si>
  <si>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</si>
  <si>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</si>
  <si>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</si>
  <si>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</si>
  <si>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</si>
  <si>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</si>
  <si>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</si>
  <si>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</si>
  <si>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</si>
  <si>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</si>
  <si>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</si>
  <si>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</si>
  <si>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</si>
  <si>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</si>
  <si>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</si>
  <si>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</si>
  <si>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</si>
  <si>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</si>
  <si>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</si>
  <si>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</si>
  <si>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</si>
  <si>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</si>
  <si>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</si>
  <si>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</si>
  <si>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</si>
  <si>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</si>
  <si>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</si>
  <si>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</si>
  <si>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</si>
  <si>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</si>
  <si>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</si>
  <si>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</si>
  <si>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</si>
  <si>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</si>
  <si>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</si>
  <si>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</si>
  <si>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</si>
  <si>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</si>
  <si>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</si>
  <si>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</si>
  <si>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</si>
  <si>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</si>
  <si>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</si>
  <si>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</si>
  <si>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</si>
  <si>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</si>
  <si>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</si>
  <si>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</si>
  <si>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</si>
  <si>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</si>
  <si>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</si>
  <si>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</si>
  <si>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</si>
  <si>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</si>
  <si>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</si>
  <si>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</si>
  <si>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</si>
  <si>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</si>
  <si>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</si>
  <si>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</si>
  <si>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</si>
  <si>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</si>
  <si>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</si>
  <si>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</si>
  <si>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</si>
  <si>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</si>
  <si>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</si>
  <si>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</si>
  <si>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</si>
  <si>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</si>
  <si>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</si>
  <si>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</si>
  <si>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</si>
  <si>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</si>
  <si>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</si>
  <si>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</si>
  <si>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</si>
  <si>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</si>
  <si>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</si>
  <si>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</si>
  <si>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</si>
  <si>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</si>
  <si>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</si>
  <si>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</si>
  <si>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</si>
  <si>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</si>
  <si>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</si>
  <si>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</si>
  <si>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</si>
  <si>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</si>
  <si>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</si>
  <si>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</si>
  <si>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</si>
  <si>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</si>
  <si>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</si>
  <si>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</si>
  <si>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</si>
  <si>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</si>
  <si>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</si>
  <si>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</si>
  <si>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</si>
  <si>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</si>
  <si>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</si>
  <si>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</si>
  <si>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</si>
  <si>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</si>
  <si>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</si>
  <si>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</si>
  <si>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</si>
  <si>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</si>
  <si>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</si>
  <si>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</si>
  <si>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</si>
  <si>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</si>
  <si>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</si>
  <si>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</si>
  <si>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</si>
  <si>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</si>
  <si>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</si>
  <si>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</si>
  <si>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</si>
  <si>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</si>
  <si>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</si>
  <si>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</si>
  <si>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</si>
  <si>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</si>
  <si>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</si>
  <si>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</si>
  <si>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</si>
  <si>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</si>
  <si>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</si>
  <si>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</si>
  <si>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</si>
  <si>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</si>
  <si>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</si>
  <si>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</si>
  <si>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</si>
  <si>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</si>
  <si>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</si>
  <si>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</si>
  <si>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</si>
  <si>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</si>
  <si>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</si>
  <si>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</si>
  <si>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</si>
  <si>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</si>
  <si>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</si>
  <si>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</si>
  <si>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</si>
  <si>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</si>
  <si>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</si>
  <si>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</si>
  <si>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</si>
  <si>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</si>
  <si>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</si>
  <si>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</si>
  <si>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</si>
  <si>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</si>
  <si>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</si>
  <si>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</si>
  <si>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</si>
  <si>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</si>
  <si>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</si>
  <si>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</si>
  <si>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</si>
  <si>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</si>
  <si>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</si>
  <si>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</si>
  <si>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</si>
  <si>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</si>
  <si>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</si>
  <si>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</si>
  <si>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</si>
  <si>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</si>
  <si>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</si>
  <si>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</si>
  <si>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</si>
  <si>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</si>
  <si>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</si>
  <si>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</si>
  <si>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</si>
  <si>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</si>
  <si>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</si>
  <si>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</si>
  <si>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</si>
  <si>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</si>
  <si>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</si>
  <si>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</si>
  <si>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</si>
  <si>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</si>
  <si>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</si>
  <si>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</si>
  <si>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</si>
  <si>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</si>
  <si>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</si>
  <si>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</si>
  <si>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</si>
  <si>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</si>
  <si>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</si>
  <si>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</si>
  <si>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</si>
  <si>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</si>
  <si>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</si>
  <si>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</si>
  <si>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</si>
  <si>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</si>
  <si>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</si>
  <si>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</si>
  <si>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</si>
  <si>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</si>
  <si>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</si>
  <si>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</si>
  <si>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</si>
  <si>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</si>
  <si>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</si>
  <si>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</si>
  <si>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</si>
  <si>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</si>
  <si>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</si>
  <si>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</si>
  <si>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</si>
  <si>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</si>
  <si>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</si>
  <si>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</si>
  <si>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</si>
  <si>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</si>
  <si>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</si>
  <si>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</si>
  <si>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</si>
  <si>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</si>
  <si>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</si>
  <si>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</si>
  <si>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</si>
  <si>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</si>
  <si>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</si>
  <si>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</si>
  <si>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</si>
  <si>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</si>
  <si>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</si>
  <si>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</si>
  <si>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</si>
  <si>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</si>
  <si>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</si>
  <si>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</si>
  <si>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</si>
  <si>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</si>
  <si>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</si>
  <si>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</si>
  <si>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</si>
  <si>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</si>
  <si>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</si>
  <si>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</si>
  <si>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</si>
  <si>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</si>
  <si>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</si>
  <si>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</si>
  <si>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</si>
  <si>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</si>
  <si>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</si>
  <si>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</si>
  <si>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</si>
  <si>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</si>
  <si>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</si>
  <si>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</si>
  <si>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</si>
  <si>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</si>
  <si>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</si>
  <si>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</si>
  <si>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</si>
  <si>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</si>
  <si>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</si>
  <si>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</si>
  <si>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</si>
  <si>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</si>
  <si>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</si>
  <si>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</si>
  <si>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</si>
  <si>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</si>
  <si>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</si>
  <si>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</si>
  <si>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</si>
  <si>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</si>
  <si>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</si>
  <si>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</si>
  <si>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</si>
  <si>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</si>
  <si>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</si>
  <si>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</si>
  <si>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</si>
  <si>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</si>
  <si>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</si>
  <si>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</si>
  <si>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</si>
  <si>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</si>
  <si>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</si>
  <si>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</si>
  <si>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</si>
  <si>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</si>
  <si>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</si>
  <si>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</si>
  <si>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</si>
  <si>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</si>
  <si>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</si>
  <si>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</si>
  <si>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</si>
  <si>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</si>
  <si>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</si>
  <si>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</si>
  <si>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</si>
  <si>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</si>
  <si>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</si>
  <si>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</si>
  <si>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</si>
  <si>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</si>
  <si>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</si>
  <si>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</si>
  <si>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</si>
  <si>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</si>
  <si>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</si>
  <si>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</si>
  <si>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</si>
  <si>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</si>
  <si>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</si>
  <si>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</si>
  <si>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</si>
  <si>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</si>
  <si>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</si>
  <si>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</si>
  <si>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</si>
  <si>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</si>
  <si>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</si>
  <si>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</si>
  <si>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</si>
  <si>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</si>
  <si>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</si>
  <si>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</si>
  <si>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</si>
  <si>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</si>
  <si>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</si>
  <si>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</si>
  <si>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</si>
  <si>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</si>
  <si>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</si>
  <si>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</si>
  <si>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</si>
  <si>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</si>
  <si>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</si>
  <si>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</si>
  <si>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</si>
  <si>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</si>
  <si>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</si>
  <si>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</si>
  <si>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</si>
  <si>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</si>
  <si>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</si>
  <si>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</si>
  <si>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</si>
  <si>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</si>
  <si>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</si>
  <si>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</si>
  <si>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</si>
  <si>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</si>
  <si>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</si>
  <si>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</si>
  <si>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</si>
  <si>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</si>
  <si>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</si>
  <si>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</si>
  <si>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</si>
  <si>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</si>
  <si>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</si>
  <si>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</si>
  <si>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</si>
  <si>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</si>
  <si>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</si>
  <si>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</si>
  <si>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</si>
  <si>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</si>
  <si>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</si>
  <si>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</si>
  <si>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</si>
  <si>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</si>
  <si>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</si>
  <si>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</si>
  <si>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</si>
  <si>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</si>
  <si>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</si>
  <si>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</si>
  <si>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</si>
  <si>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</si>
  <si>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</si>
  <si>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</si>
  <si>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</si>
  <si>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</si>
  <si>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</si>
  <si>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</si>
  <si>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</si>
  <si>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</si>
  <si>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</si>
  <si>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</si>
  <si>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</si>
  <si>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</si>
  <si>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</si>
  <si>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</si>
  <si>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</si>
  <si>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</si>
  <si>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</si>
  <si>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</si>
  <si>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</si>
  <si>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</si>
  <si>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</si>
  <si>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</si>
  <si>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</si>
  <si>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</si>
  <si>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</si>
  <si>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</si>
  <si>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</si>
  <si>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</si>
  <si>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</si>
  <si>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</si>
  <si>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</si>
  <si>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</si>
  <si>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</si>
  <si>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</si>
  <si>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</si>
  <si>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</si>
  <si>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</si>
  <si>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</si>
  <si>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</si>
  <si>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</si>
  <si>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</si>
  <si>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</si>
  <si>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</si>
  <si>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</si>
  <si>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</si>
  <si>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</si>
  <si>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</si>
  <si>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</si>
  <si>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</si>
  <si>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</si>
  <si>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</si>
  <si>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</si>
  <si>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</si>
  <si>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</si>
  <si>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</si>
  <si>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</si>
  <si>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</si>
  <si>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</si>
  <si>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</si>
  <si>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</si>
  <si>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</si>
  <si>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</si>
  <si>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</si>
  <si>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</si>
  <si>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</si>
  <si>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</si>
  <si>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</si>
  <si>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</si>
  <si>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</si>
  <si>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</si>
  <si>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</si>
  <si>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</si>
  <si>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</si>
  <si>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</si>
  <si>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</si>
  <si>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</si>
  <si>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</si>
  <si>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</si>
  <si>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</si>
  <si>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</si>
  <si>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</si>
  <si>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</si>
  <si>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</si>
  <si>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</si>
  <si>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</si>
  <si>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</si>
  <si>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</si>
  <si>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</si>
  <si>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</si>
  <si>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</si>
  <si>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</si>
  <si>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</si>
  <si>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</si>
  <si>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</si>
  <si>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</si>
  <si>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</si>
  <si>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</si>
  <si>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</si>
  <si>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</si>
  <si>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</si>
  <si>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</si>
  <si>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</si>
  <si>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</si>
  <si>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</si>
  <si>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</si>
  <si>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</si>
  <si>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</si>
  <si>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</si>
  <si>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</si>
  <si>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</si>
  <si>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</si>
  <si>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</si>
  <si>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</si>
  <si>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</si>
  <si>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</si>
  <si>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</si>
  <si>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</si>
  <si>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</si>
  <si>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</si>
  <si>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</si>
  <si>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</si>
  <si>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</si>
  <si>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</si>
  <si>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</si>
  <si>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</si>
  <si>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</si>
  <si>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</si>
  <si>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</si>
  <si>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</si>
  <si>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</si>
  <si>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</si>
  <si>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</si>
  <si>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</si>
  <si>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</si>
  <si>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</si>
  <si>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</si>
  <si>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</si>
  <si>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</si>
  <si>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</si>
  <si>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</si>
  <si>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</si>
  <si>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</si>
  <si>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</si>
  <si>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</si>
  <si>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</si>
  <si>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</si>
  <si>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</si>
  <si>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</si>
  <si>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</si>
  <si>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</si>
  <si>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</si>
  <si>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</si>
  <si>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</si>
  <si>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</si>
  <si>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</si>
  <si>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</si>
  <si>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</si>
  <si>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</si>
  <si>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</si>
  <si>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</si>
  <si>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</si>
  <si>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</si>
  <si>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</si>
  <si>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</si>
  <si>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</si>
  <si>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</si>
  <si>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</si>
  <si>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</si>
  <si>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</si>
  <si>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</si>
  <si>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</si>
  <si>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</si>
  <si>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</si>
  <si>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</si>
  <si>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</si>
  <si>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</si>
  <si>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</si>
  <si>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</si>
  <si>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</si>
  <si>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</si>
  <si>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</si>
  <si>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</si>
  <si>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</si>
  <si>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</si>
  <si>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</si>
  <si>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</si>
  <si>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</si>
  <si>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</si>
  <si>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</si>
  <si>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</si>
  <si>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</si>
  <si>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</si>
  <si>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</si>
  <si>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</si>
  <si>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</si>
  <si>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</si>
  <si>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</si>
  <si>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</si>
  <si>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</si>
  <si>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</si>
  <si>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</si>
  <si>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</si>
  <si>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</si>
  <si>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</si>
  <si>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</si>
  <si>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</si>
  <si>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</si>
  <si>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</si>
  <si>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</si>
  <si>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</si>
  <si>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</si>
  <si>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</si>
  <si>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</si>
  <si>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</si>
  <si>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</si>
  <si>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</si>
  <si>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</si>
  <si>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</si>
  <si>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</si>
  <si>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</si>
  <si>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</si>
  <si>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</si>
  <si>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</si>
  <si>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</si>
  <si>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</si>
  <si>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</si>
  <si>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</si>
  <si>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</si>
  <si>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</si>
  <si>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</si>
  <si>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</si>
  <si>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</si>
  <si>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</si>
  <si>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</si>
  <si>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</si>
  <si>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</si>
  <si>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</si>
  <si>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</si>
  <si>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</si>
  <si>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</si>
  <si>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</si>
  <si>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</si>
  <si>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</si>
  <si>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</si>
  <si>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</si>
  <si>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</si>
  <si>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</si>
  <si>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</si>
  <si>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</si>
  <si>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</si>
  <si>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</si>
  <si>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</si>
  <si>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</si>
  <si>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</si>
  <si>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</si>
  <si>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</si>
  <si>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</si>
  <si>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</si>
  <si>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</si>
  <si>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</si>
  <si>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</si>
  <si>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</si>
  <si>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</si>
  <si>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</si>
  <si>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</si>
  <si>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</si>
  <si>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</si>
  <si>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</si>
  <si>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</si>
  <si>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</si>
  <si>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</si>
  <si>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</si>
  <si>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</si>
  <si>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</si>
  <si>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</si>
  <si>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</si>
  <si>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</si>
  <si>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</si>
  <si>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</si>
  <si>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</si>
  <si>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</si>
  <si>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</si>
  <si>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</si>
  <si>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</si>
  <si>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</si>
  <si>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</si>
  <si>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</si>
  <si>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</si>
  <si>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</si>
  <si>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</si>
  <si>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</si>
  <si>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</si>
  <si>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</si>
  <si>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</si>
  <si>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</si>
  <si>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</si>
  <si>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</si>
  <si>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</si>
  <si>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</si>
  <si>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</si>
  <si>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</si>
  <si>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</si>
  <si>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</si>
  <si>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</si>
  <si>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</si>
  <si>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</si>
  <si>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</si>
  <si>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</si>
  <si>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</si>
  <si>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</si>
  <si>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</si>
  <si>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</si>
  <si>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</si>
  <si>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</si>
  <si>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</si>
  <si>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</si>
  <si>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</si>
  <si>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</si>
  <si>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</si>
  <si>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</si>
  <si>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</si>
  <si>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</si>
  <si>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</si>
  <si>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</si>
  <si>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</si>
  <si>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</si>
  <si>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</si>
  <si>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</si>
  <si>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</si>
  <si>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</si>
  <si>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</si>
  <si>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</si>
  <si>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</si>
  <si>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</si>
  <si>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</si>
  <si>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</si>
  <si>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</si>
  <si>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</si>
  <si>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</si>
  <si>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</si>
  <si>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</si>
  <si>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</si>
  <si>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</si>
  <si>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</si>
  <si>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</si>
  <si>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</si>
  <si>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</si>
  <si>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</si>
  <si>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</si>
  <si>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</si>
  <si>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</si>
  <si>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</si>
  <si>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</si>
  <si>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</si>
  <si>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</si>
  <si>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</si>
  <si>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</si>
  <si>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</si>
  <si>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</si>
  <si>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</si>
  <si>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</si>
  <si>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</si>
  <si>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</si>
  <si>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</si>
  <si>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</si>
  <si>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</si>
  <si>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</si>
  <si>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</si>
  <si>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</si>
  <si>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</si>
  <si>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</si>
  <si>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</si>
  <si>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</si>
  <si>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</si>
  <si>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</si>
  <si>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</si>
  <si>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</si>
  <si>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</si>
  <si>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</si>
  <si>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</si>
  <si>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</si>
  <si>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</si>
  <si>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</si>
  <si>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</si>
  <si>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</si>
  <si>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</si>
  <si>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</si>
  <si>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</si>
  <si>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</si>
  <si>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</si>
  <si>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</si>
  <si>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</si>
  <si>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</si>
  <si>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</si>
  <si>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</si>
  <si>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</si>
  <si>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</si>
  <si>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</si>
  <si>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</si>
  <si>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</si>
  <si>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</si>
  <si>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</si>
  <si>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</si>
  <si>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</si>
  <si>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</si>
  <si>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</si>
  <si>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</si>
  <si>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</si>
  <si>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</si>
  <si>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</si>
  <si>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</si>
  <si>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</si>
  <si>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</si>
  <si>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</si>
  <si>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</si>
  <si>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</si>
  <si>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</si>
  <si>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</si>
  <si>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</si>
  <si>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</si>
  <si>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</si>
  <si>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</si>
  <si>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</si>
  <si>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</si>
  <si>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</si>
  <si>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</si>
  <si>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</si>
  <si>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</si>
  <si>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</si>
  <si>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</si>
  <si>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</si>
  <si>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</si>
  <si>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</si>
  <si>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</si>
  <si>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</si>
  <si>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</si>
  <si>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</si>
  <si>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</si>
  <si>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</si>
  <si>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</si>
  <si>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</si>
  <si>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</si>
  <si>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</si>
  <si>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</si>
  <si>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</si>
  <si>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</si>
  <si>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</si>
  <si>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</si>
  <si>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</si>
  <si>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</si>
  <si>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</si>
  <si>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</si>
  <si>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</si>
  <si>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</si>
  <si>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</si>
  <si>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</si>
  <si>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</si>
  <si>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</si>
  <si>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</si>
  <si>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</si>
  <si>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</si>
  <si>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</si>
  <si>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</si>
  <si>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</si>
  <si>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</si>
  <si>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</si>
  <si>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</si>
  <si>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</si>
  <si>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</si>
  <si>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</si>
  <si>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</si>
  <si>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</si>
  <si>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</si>
  <si>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</si>
  <si>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</si>
  <si>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</si>
  <si>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</si>
  <si>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</si>
  <si>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</si>
  <si>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</si>
  <si>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</si>
  <si>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</si>
  <si>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</si>
  <si>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</si>
  <si>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</si>
  <si>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</si>
  <si>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</si>
  <si>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</si>
  <si>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</si>
  <si>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</si>
  <si>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</si>
  <si>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</si>
  <si>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</si>
  <si>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</si>
  <si>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</si>
  <si>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</si>
  <si>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</si>
  <si>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</si>
  <si>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</si>
  <si>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</si>
  <si>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</si>
  <si>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</si>
  <si>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</si>
  <si>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</si>
  <si>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</si>
  <si>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</si>
  <si>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</si>
  <si>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</si>
  <si>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</si>
  <si>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</si>
  <si>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</si>
  <si>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</si>
  <si>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</si>
  <si>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</si>
  <si>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</si>
  <si>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</si>
  <si>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</si>
  <si>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</si>
  <si>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</si>
  <si>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</si>
  <si>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</si>
  <si>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</si>
  <si>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</si>
  <si>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</si>
  <si>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</si>
  <si>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</si>
  <si>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</si>
  <si>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</si>
  <si>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</si>
  <si>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</si>
  <si>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</si>
  <si>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</si>
  <si>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</si>
  <si>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</si>
  <si>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</si>
  <si>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</si>
  <si>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</si>
  <si>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</si>
  <si>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</si>
  <si>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</si>
  <si>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</si>
  <si>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</si>
  <si>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</si>
  <si>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</si>
  <si>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</si>
  <si>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</si>
  <si>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</si>
  <si>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</si>
  <si>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</si>
  <si>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</si>
  <si>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</si>
  <si>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</si>
  <si>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</si>
  <si>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</si>
  <si>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</si>
  <si>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</si>
  <si>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</si>
  <si>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</si>
  <si>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</si>
  <si>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</si>
  <si>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</si>
  <si>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</si>
  <si>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</si>
  <si>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</si>
  <si>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</si>
  <si>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</si>
  <si>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</si>
  <si>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</si>
  <si>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</si>
  <si>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</si>
  <si>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</si>
  <si>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</si>
  <si>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</si>
  <si>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</si>
  <si>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</si>
  <si>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</si>
  <si>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</si>
  <si>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</si>
  <si>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</si>
  <si>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</si>
  <si>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</si>
  <si>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</si>
  <si>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</si>
  <si>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</si>
  <si>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</si>
  <si>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</si>
  <si>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</si>
  <si>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</si>
  <si>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</si>
  <si>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</si>
  <si>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</si>
  <si>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</si>
  <si>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</si>
  <si>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</si>
  <si>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</si>
  <si>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</si>
  <si>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</si>
  <si>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</si>
  <si>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</si>
  <si>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</si>
  <si>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</si>
  <si>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</si>
  <si>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</si>
  <si>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</si>
  <si>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</si>
  <si>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</si>
  <si>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</si>
  <si>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</si>
  <si>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</si>
  <si>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</si>
  <si>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</si>
  <si>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</si>
  <si>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</si>
  <si>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</si>
  <si>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</si>
  <si>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</si>
  <si>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</si>
  <si>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</si>
  <si>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</si>
  <si>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</si>
  <si>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</si>
  <si>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</si>
  <si>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</si>
  <si>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</si>
  <si>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</si>
  <si>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</si>
  <si>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</si>
  <si>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</si>
  <si>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</si>
  <si>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</si>
  <si>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</si>
  <si>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</si>
  <si>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</si>
  <si>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</si>
  <si>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</si>
  <si>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</si>
  <si>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</si>
  <si>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</si>
  <si>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</si>
  <si>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</si>
  <si>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</si>
  <si>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</si>
  <si>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</si>
  <si>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</si>
  <si>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</si>
  <si>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</si>
  <si>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</si>
  <si>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</si>
  <si>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</si>
  <si>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</si>
  <si>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</si>
  <si>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</si>
  <si>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</si>
  <si>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</si>
  <si>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</si>
  <si>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</si>
  <si>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</si>
  <si>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</si>
  <si>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</si>
  <si>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</si>
  <si>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</si>
  <si>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</si>
  <si>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</si>
  <si>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</si>
  <si>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</si>
  <si>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</si>
  <si>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</si>
  <si>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</si>
  <si>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</si>
  <si>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</si>
  <si>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</si>
  <si>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</si>
  <si>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</si>
  <si>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</si>
  <si>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</si>
  <si>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</si>
  <si>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</si>
  <si>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</si>
  <si>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</si>
  <si>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</si>
  <si>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</si>
  <si>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</si>
  <si>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</si>
  <si>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</si>
  <si>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</si>
  <si>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</si>
  <si>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</si>
  <si>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</si>
  <si>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</si>
  <si>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</si>
  <si>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</si>
  <si>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</si>
  <si>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</si>
  <si>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</si>
  <si>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</si>
  <si>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</si>
  <si>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</si>
  <si>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</si>
  <si>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</si>
  <si>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</si>
  <si>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</si>
  <si>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</si>
  <si>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</si>
  <si>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</si>
  <si>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</si>
  <si>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</si>
  <si>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</si>
  <si>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</si>
  <si>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</si>
  <si>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</si>
  <si>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</si>
  <si>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</si>
  <si>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</si>
  <si>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</si>
  <si>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</si>
  <si>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</si>
  <si>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</si>
  <si>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</si>
  <si>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</si>
  <si>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</si>
  <si>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</si>
  <si>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</si>
  <si>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</si>
  <si>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</si>
  <si>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</si>
  <si>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</si>
  <si>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</si>
  <si>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</si>
  <si>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</si>
  <si>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</si>
  <si>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</si>
  <si>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</si>
  <si>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</si>
  <si>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</si>
  <si>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</si>
  <si>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</si>
  <si>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</si>
  <si>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</si>
  <si>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</si>
  <si>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</si>
  <si>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</si>
  <si>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</si>
  <si>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</si>
  <si>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</si>
  <si>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</si>
  <si>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</si>
  <si>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</si>
  <si>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</si>
  <si>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</si>
  <si>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</si>
  <si>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</si>
  <si>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</si>
  <si>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</si>
  <si>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</si>
  <si>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</si>
  <si>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</si>
  <si>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</si>
  <si>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</si>
  <si>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</si>
  <si>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</si>
  <si>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</si>
  <si>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</si>
  <si>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</si>
  <si>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</si>
  <si>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</si>
  <si>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</si>
  <si>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</si>
  <si>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</si>
  <si>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</si>
  <si>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</si>
  <si>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</si>
  <si>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</si>
  <si>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</si>
  <si>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</si>
  <si>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</si>
  <si>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</si>
  <si>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</si>
  <si>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</si>
  <si>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</si>
  <si>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</si>
  <si>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</si>
  <si>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</si>
  <si>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</si>
  <si>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</si>
  <si>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</si>
  <si>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</si>
  <si>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</si>
  <si>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</si>
  <si>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</si>
  <si>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</si>
  <si>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</si>
  <si>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</si>
  <si>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</si>
  <si>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</si>
  <si>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</si>
  <si>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</si>
  <si>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</si>
  <si>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</si>
  <si>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</si>
  <si>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</si>
  <si>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</si>
  <si>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</si>
  <si>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</si>
  <si>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</si>
  <si>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</si>
  <si>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</si>
  <si>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</si>
  <si>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</si>
  <si>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</si>
  <si>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</si>
  <si>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</si>
  <si>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</si>
  <si>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</si>
  <si>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</si>
  <si>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</si>
  <si>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</si>
  <si>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</si>
  <si>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</si>
  <si>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</si>
  <si>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</si>
  <si>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</si>
  <si>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</si>
  <si>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</si>
  <si>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</si>
  <si>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</si>
  <si>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</si>
  <si>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</si>
  <si>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</si>
  <si>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</si>
  <si>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</si>
  <si>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</si>
  <si>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</si>
  <si>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</si>
  <si>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</si>
  <si>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</si>
  <si>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</si>
  <si>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</si>
  <si>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</si>
  <si>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</si>
  <si>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</si>
  <si>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</si>
  <si>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</si>
  <si>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</si>
  <si>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</si>
  <si>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</si>
  <si>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</si>
  <si>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</si>
  <si>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</si>
  <si>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</si>
  <si>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</si>
  <si>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</si>
  <si>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</si>
  <si>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</si>
  <si>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</si>
  <si>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</si>
  <si>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</si>
  <si>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</si>
  <si>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</si>
  <si>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</si>
  <si>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</si>
  <si>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</si>
  <si>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</si>
  <si>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</si>
  <si>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</si>
  <si>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</si>
  <si>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</si>
  <si>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</si>
  <si>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</si>
  <si>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</si>
  <si>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</si>
  <si>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</si>
  <si>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</si>
  <si>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</si>
  <si>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</si>
  <si>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</si>
  <si>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</si>
  <si>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</si>
  <si>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</si>
  <si>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</si>
  <si>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</si>
  <si>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</si>
  <si>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</si>
  <si>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</si>
  <si>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</si>
  <si>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</si>
  <si>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</si>
  <si>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</si>
  <si>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</si>
  <si>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</si>
  <si>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</si>
  <si>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</si>
  <si>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</si>
  <si>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</si>
  <si>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</si>
  <si>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</si>
  <si>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</si>
  <si>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</si>
  <si>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</si>
  <si>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</si>
  <si>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</si>
  <si>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</si>
  <si>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</si>
  <si>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</si>
  <si>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</si>
  <si>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</si>
  <si>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</si>
  <si>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</si>
  <si>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</si>
  <si>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</si>
  <si>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</si>
  <si>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</si>
  <si>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</si>
  <si>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</si>
  <si>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</si>
  <si>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</si>
  <si>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</si>
  <si>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</si>
  <si>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</si>
  <si>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</si>
  <si>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</si>
  <si>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</si>
  <si>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</si>
  <si>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</si>
  <si>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</si>
  <si>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</si>
  <si>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</si>
  <si>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</si>
  <si>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</si>
  <si>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</si>
  <si>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</si>
  <si>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</si>
  <si>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</si>
  <si>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</si>
  <si>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</si>
  <si>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</si>
  <si>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</si>
  <si>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</si>
  <si>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</si>
  <si>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</si>
  <si>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</si>
  <si>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</si>
  <si>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</si>
  <si>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</si>
  <si>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</si>
  <si>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</si>
  <si>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</si>
  <si>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</si>
  <si>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</si>
  <si>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</si>
  <si>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</si>
  <si>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</si>
  <si>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</si>
  <si>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</si>
  <si>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</si>
  <si>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</si>
  <si>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</si>
  <si>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</si>
  <si>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</si>
  <si>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</si>
  <si>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</si>
  <si>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</si>
  <si>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</si>
  <si>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</si>
  <si>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</si>
  <si>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</si>
  <si>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</si>
  <si>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</si>
  <si>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</si>
  <si>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</si>
  <si>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</si>
  <si>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</si>
  <si>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</si>
  <si>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</si>
  <si>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</si>
  <si>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</si>
  <si>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</si>
  <si>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</si>
  <si>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</si>
  <si>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</si>
  <si>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</si>
  <si>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</si>
  <si>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</si>
  <si>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</si>
  <si>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</si>
  <si>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</si>
  <si>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</si>
  <si>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</si>
  <si>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</si>
  <si>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</si>
  <si>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</si>
  <si>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</si>
  <si>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</si>
  <si>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</si>
  <si>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</si>
  <si>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</si>
  <si>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</si>
  <si>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</si>
  <si>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</si>
  <si>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</si>
  <si>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</si>
  <si>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</si>
  <si>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</si>
  <si>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</si>
  <si>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</si>
  <si>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</si>
  <si>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</si>
  <si>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</si>
  <si>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</si>
  <si>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</si>
  <si>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</si>
  <si>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</si>
  <si>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</si>
  <si>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</si>
  <si>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</si>
  <si>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</si>
  <si>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</si>
  <si>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</si>
  <si>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</si>
  <si>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</si>
  <si>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</si>
  <si>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</si>
  <si>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</si>
  <si>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</si>
  <si>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</si>
  <si>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</si>
  <si>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</si>
  <si>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</si>
  <si>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</si>
  <si>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</si>
  <si>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</si>
  <si>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</si>
  <si>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</si>
  <si>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</si>
  <si>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</si>
  <si>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</si>
  <si>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</si>
  <si>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</si>
  <si>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</si>
  <si>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</si>
  <si>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</si>
  <si>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</si>
  <si>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</si>
  <si>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</si>
  <si>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</si>
  <si>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</si>
  <si>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</si>
  <si>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</si>
  <si>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</si>
  <si>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</si>
  <si>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</si>
  <si>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</si>
  <si>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</si>
  <si>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</si>
  <si>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</si>
  <si>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</si>
  <si>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</si>
  <si>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</si>
  <si>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</si>
  <si>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</si>
  <si>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</si>
  <si>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</si>
  <si>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</si>
  <si>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</si>
  <si>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</si>
  <si>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</si>
  <si>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</si>
  <si>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</si>
  <si>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</si>
  <si>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</si>
  <si>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</si>
  <si>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</si>
  <si>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</si>
  <si>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</si>
  <si>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</si>
  <si>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</si>
  <si>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</si>
  <si>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</si>
  <si>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</si>
  <si>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</si>
  <si>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</si>
  <si>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</si>
  <si>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</si>
  <si>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</si>
  <si>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</si>
  <si>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</si>
  <si>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</si>
  <si>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</si>
  <si>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</si>
  <si>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</si>
  <si>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</si>
  <si>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</si>
  <si>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</si>
  <si>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</si>
  <si>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</si>
  <si>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</si>
  <si>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</si>
  <si>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</si>
  <si>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</si>
  <si>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</si>
  <si>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</si>
  <si>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</si>
  <si>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</si>
  <si>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</si>
  <si>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</si>
  <si>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</si>
  <si>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</si>
  <si>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</si>
  <si>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</si>
  <si>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</si>
  <si>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</si>
  <si>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</si>
  <si>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</si>
  <si>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</si>
  <si>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</si>
  <si>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</si>
  <si>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</si>
  <si>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</si>
  <si>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</si>
  <si>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</si>
  <si>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</si>
  <si>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</si>
  <si>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</si>
  <si>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</si>
  <si>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</si>
  <si>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</si>
  <si>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</si>
  <si>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</si>
  <si>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</si>
  <si>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</si>
  <si>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</si>
  <si>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</si>
  <si>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</si>
  <si>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</si>
  <si>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</si>
  <si>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</si>
  <si>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</si>
  <si>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</si>
  <si>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</si>
  <si>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</si>
  <si>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</si>
  <si>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</si>
  <si>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</si>
  <si>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</si>
  <si>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</si>
  <si>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</si>
  <si>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</si>
  <si>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</si>
  <si>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</si>
  <si>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</si>
  <si>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</si>
  <si>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</si>
  <si>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</si>
  <si>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</si>
  <si>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</si>
  <si>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</si>
  <si>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</si>
  <si>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</si>
  <si>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</si>
  <si>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</si>
  <si>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</si>
  <si>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</si>
  <si>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</si>
  <si>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</si>
  <si>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</si>
  <si>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</si>
  <si>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</si>
  <si>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</si>
  <si>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</si>
  <si>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</si>
  <si>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</si>
  <si>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</si>
  <si>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</si>
  <si>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</si>
  <si>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</si>
  <si>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</si>
  <si>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</si>
  <si>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</si>
  <si>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</si>
  <si>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</si>
  <si>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</si>
  <si>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</si>
  <si>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</si>
  <si>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</si>
  <si>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</si>
  <si>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</si>
  <si>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</si>
  <si>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</si>
  <si>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</si>
  <si>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</si>
  <si>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</si>
  <si>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</si>
  <si>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</si>
  <si>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</si>
  <si>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</si>
  <si>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</si>
  <si>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</si>
  <si>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</si>
  <si>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</si>
  <si>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</si>
  <si>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</si>
  <si>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</si>
  <si>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</si>
  <si>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</si>
  <si>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</si>
  <si>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</si>
  <si>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</si>
  <si>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</si>
  <si>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</si>
  <si>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</si>
  <si>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</si>
  <si>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</si>
  <si>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</si>
  <si>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</si>
  <si>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</si>
  <si>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</si>
  <si>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</si>
  <si>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</si>
  <si>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</si>
  <si>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</si>
  <si>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</si>
  <si>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</si>
  <si>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</si>
  <si>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</si>
  <si>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</si>
  <si>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</si>
  <si>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</si>
  <si>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</si>
  <si>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</si>
  <si>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</si>
  <si>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</si>
  <si>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</si>
  <si>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</si>
  <si>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</si>
  <si>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</si>
  <si>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</si>
  <si>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</si>
  <si>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</si>
  <si>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</si>
  <si>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</si>
  <si>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</si>
  <si>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</si>
  <si>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</si>
  <si>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</si>
  <si>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</si>
  <si>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</si>
  <si>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</si>
  <si>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</si>
  <si>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</si>
  <si>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</si>
  <si>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</si>
  <si>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</si>
  <si>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</si>
  <si>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</si>
  <si>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</si>
  <si>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</si>
  <si>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</si>
  <si>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</si>
  <si>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</si>
  <si>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</si>
  <si>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</si>
  <si>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</si>
  <si>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</si>
  <si>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</si>
  <si>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</si>
  <si>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</si>
  <si>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</si>
  <si>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</si>
  <si>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</si>
  <si>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</si>
  <si>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</si>
  <si>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</si>
  <si>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</si>
  <si>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</si>
  <si>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</si>
  <si>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</si>
  <si>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</si>
  <si>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</si>
  <si>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</si>
  <si>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</si>
  <si>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</si>
  <si>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</si>
  <si>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</si>
  <si>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</si>
  <si>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</si>
  <si>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</si>
  <si>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</si>
  <si>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</si>
  <si>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</si>
  <si>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</si>
  <si>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</si>
  <si>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</si>
  <si>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</si>
  <si>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</si>
  <si>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</si>
  <si>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</si>
  <si>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</si>
  <si>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</si>
  <si>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</si>
  <si>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</si>
  <si>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</si>
  <si>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</si>
  <si>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</si>
  <si>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</si>
  <si>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</si>
  <si>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</si>
  <si>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</si>
  <si>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</si>
  <si>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</si>
  <si>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</si>
  <si>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</si>
  <si>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</si>
  <si>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</si>
  <si>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</si>
  <si>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</si>
  <si>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</si>
  <si>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</si>
  <si>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</si>
  <si>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</si>
  <si>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</si>
  <si>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</si>
  <si>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</si>
  <si>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</si>
  <si>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</si>
  <si>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</si>
  <si>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</si>
  <si>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</si>
  <si>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</si>
  <si>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</si>
  <si>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</si>
  <si>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</si>
  <si>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</si>
  <si>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</si>
  <si>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</si>
  <si>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</si>
  <si>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</si>
  <si>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</si>
  <si>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</si>
  <si>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</si>
  <si>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</si>
  <si>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</si>
  <si>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</si>
  <si>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</si>
  <si>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</si>
  <si>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</si>
  <si>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</si>
  <si>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</si>
  <si>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</si>
  <si>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</si>
  <si>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</si>
  <si>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</si>
  <si>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</si>
  <si>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</si>
  <si>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</si>
  <si>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</si>
  <si>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</si>
  <si>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</si>
  <si>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</si>
  <si>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</si>
  <si>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</si>
  <si>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</si>
  <si>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</si>
  <si>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</si>
  <si>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</si>
  <si>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</si>
  <si>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</si>
  <si>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</si>
  <si>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</si>
  <si>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</si>
  <si>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</si>
  <si>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</si>
  <si>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</si>
  <si>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</si>
  <si>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</si>
  <si>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</si>
  <si>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</si>
  <si>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</si>
  <si>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</si>
  <si>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</si>
  <si>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</si>
  <si>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</si>
  <si>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</si>
  <si>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</si>
  <si>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</si>
  <si>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</si>
  <si>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</si>
  <si>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</si>
  <si>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</si>
  <si>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</si>
  <si>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</si>
  <si>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</si>
  <si>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</si>
  <si>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</si>
  <si>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</si>
  <si>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</si>
  <si>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</si>
  <si>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</si>
  <si>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</si>
  <si>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</si>
  <si>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</si>
  <si>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</si>
  <si>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</si>
  <si>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</si>
  <si>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</si>
  <si>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</si>
  <si>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</si>
  <si>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</si>
  <si>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</si>
  <si>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</si>
  <si>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</si>
  <si>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</si>
  <si>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</si>
  <si>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</si>
  <si>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</si>
  <si>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</si>
  <si>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</si>
  <si>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</si>
  <si>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</si>
  <si>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</si>
  <si>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</si>
  <si>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</si>
  <si>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</si>
  <si>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</si>
  <si>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</si>
  <si>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</si>
  <si>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</si>
  <si>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</si>
  <si>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</si>
  <si>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</si>
  <si>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</si>
  <si>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</si>
  <si>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</si>
  <si>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</si>
  <si>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</si>
  <si>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</si>
  <si>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</si>
  <si>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</si>
  <si>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</si>
  <si>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</si>
  <si>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</si>
  <si>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</si>
  <si>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</si>
  <si>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</si>
  <si>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</si>
  <si>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</si>
  <si>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</si>
  <si>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</si>
  <si>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</si>
  <si>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</si>
  <si>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</si>
  <si>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</si>
  <si>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</si>
  <si>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</si>
  <si>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</si>
  <si>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</si>
  <si>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</si>
  <si>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</si>
  <si>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</si>
  <si>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</si>
  <si>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</si>
  <si>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</si>
  <si>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</si>
  <si>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</si>
  <si>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</si>
  <si>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</si>
  <si>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</si>
  <si>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</si>
  <si>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</si>
  <si>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</si>
  <si>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</si>
  <si>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</si>
  <si>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</si>
  <si>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</si>
  <si>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</si>
  <si>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</si>
  <si>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</si>
  <si>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</si>
  <si>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</si>
  <si>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</si>
  <si>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</si>
  <si>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</si>
  <si>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</si>
  <si>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</si>
  <si>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</si>
  <si>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</si>
  <si>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</si>
  <si>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</si>
  <si>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</si>
  <si>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</si>
  <si>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</si>
  <si>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</si>
  <si>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</si>
  <si>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</si>
  <si>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</si>
  <si>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</si>
  <si>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</si>
  <si>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</si>
  <si>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</si>
  <si>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</si>
  <si>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</si>
  <si>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</si>
  <si>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</si>
  <si>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</si>
  <si>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</si>
  <si>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</si>
  <si>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</si>
  <si>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</si>
  <si>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</si>
  <si>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</si>
  <si>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</si>
  <si>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</si>
  <si>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</si>
  <si>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</si>
  <si>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</si>
  <si>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</si>
  <si>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</si>
  <si>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</si>
  <si>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</si>
  <si>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</si>
  <si>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</si>
  <si>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</si>
  <si>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</si>
  <si>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</si>
  <si>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</si>
  <si>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</si>
  <si>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</si>
  <si>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</si>
  <si>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</si>
  <si>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</si>
  <si>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</si>
  <si>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</si>
  <si>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</si>
  <si>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</si>
  <si>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</si>
  <si>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</si>
  <si>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</si>
  <si>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</si>
  <si>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</si>
  <si>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</si>
  <si>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</si>
  <si>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</si>
  <si>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</si>
  <si>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</si>
  <si>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</si>
  <si>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</si>
  <si>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</si>
  <si>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</si>
  <si>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</si>
  <si>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</si>
  <si>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</si>
  <si>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</si>
  <si>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</si>
  <si>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</si>
  <si>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</si>
  <si>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</si>
  <si>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</si>
  <si>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</si>
  <si>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</si>
  <si>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</si>
  <si>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</si>
  <si>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</si>
  <si>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</si>
  <si>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</si>
  <si>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</si>
  <si>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</si>
  <si>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</si>
  <si>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</si>
  <si>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</si>
  <si>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</si>
  <si>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</si>
  <si>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</si>
  <si>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</si>
  <si>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</si>
  <si>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</si>
  <si>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</si>
  <si>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</si>
  <si>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</si>
  <si>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</si>
  <si>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</si>
  <si>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</si>
  <si>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</si>
  <si>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</si>
  <si>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</si>
  <si>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</si>
  <si>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</si>
  <si>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</si>
  <si>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</si>
  <si>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</si>
  <si>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</si>
  <si>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</si>
  <si>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</si>
  <si>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</si>
  <si>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</si>
  <si>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</si>
  <si>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</si>
  <si>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</si>
  <si>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</si>
  <si>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</si>
  <si>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</si>
  <si>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</si>
  <si>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</si>
  <si>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</si>
  <si>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</si>
  <si>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</si>
  <si>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</si>
  <si>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</si>
  <si>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</si>
  <si>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</si>
  <si>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</si>
  <si>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</si>
  <si>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</si>
  <si>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</si>
  <si>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</si>
  <si>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</si>
  <si>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</si>
  <si>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</si>
  <si>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</si>
  <si>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</si>
  <si>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</si>
  <si>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</si>
  <si>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</si>
  <si>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</si>
  <si>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</si>
  <si>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</si>
  <si>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</si>
  <si>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</si>
  <si>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</si>
  <si>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</si>
  <si>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</si>
  <si>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</si>
  <si>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</si>
  <si>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</si>
  <si>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</si>
  <si>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</si>
  <si>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</si>
  <si>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</si>
  <si>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</si>
  <si>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</si>
  <si>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</si>
  <si>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</si>
  <si>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</si>
  <si>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</si>
  <si>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</si>
  <si>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</si>
  <si>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</si>
  <si>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</si>
  <si>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</si>
  <si>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</si>
  <si>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</si>
  <si>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</si>
  <si>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</si>
  <si>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</si>
  <si>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</si>
  <si>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</si>
  <si>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</si>
  <si>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</si>
  <si>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</si>
  <si>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</si>
  <si>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</si>
  <si>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</si>
  <si>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</si>
  <si>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</si>
  <si>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</si>
  <si>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</si>
  <si>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</si>
  <si>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</si>
  <si>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</si>
  <si>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</si>
  <si>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</si>
  <si>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</si>
  <si>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</si>
  <si>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</si>
  <si>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</si>
  <si>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</si>
  <si>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</si>
  <si>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</si>
  <si>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</si>
  <si>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</si>
  <si>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</si>
  <si>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</si>
  <si>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</si>
  <si>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</si>
  <si>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</si>
  <si>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</si>
  <si>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</si>
  <si>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</si>
  <si>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</si>
  <si>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</si>
  <si>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</si>
  <si>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</si>
  <si>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</si>
  <si>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</si>
  <si>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</si>
  <si>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</si>
  <si>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</si>
  <si>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</si>
  <si>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</si>
  <si>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</si>
  <si>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</si>
  <si>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</si>
  <si>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</si>
  <si>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</si>
  <si>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</si>
  <si>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</si>
  <si>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</si>
  <si>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</si>
  <si>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</si>
  <si>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</si>
  <si>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</si>
  <si>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</si>
  <si>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</si>
  <si>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</si>
  <si>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</si>
  <si>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</si>
  <si>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</si>
  <si>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</si>
  <si>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</si>
  <si>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</si>
  <si>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</si>
  <si>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</si>
  <si>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</si>
  <si>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</si>
  <si>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</si>
  <si>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</si>
  <si>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</si>
  <si>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</si>
  <si>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</si>
  <si>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</si>
  <si>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</si>
  <si>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</si>
  <si>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</si>
  <si>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</si>
  <si>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</si>
  <si>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</si>
  <si>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</si>
  <si>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</si>
  <si>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</si>
  <si>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</si>
  <si>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</si>
  <si>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</si>
  <si>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</si>
  <si>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</si>
  <si>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</si>
  <si>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</si>
  <si>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</si>
  <si>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</si>
  <si>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</si>
  <si>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</si>
  <si>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</si>
  <si>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</si>
  <si>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</si>
  <si>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</si>
  <si>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</si>
  <si>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</si>
  <si>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</si>
  <si>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</si>
  <si>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</si>
  <si>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</si>
  <si>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</si>
  <si>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</si>
  <si>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</si>
  <si>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</si>
  <si>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</si>
  <si>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</si>
  <si>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</si>
  <si>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</si>
  <si>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</si>
  <si>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</si>
  <si>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</si>
  <si>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</si>
  <si>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</si>
  <si>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</si>
  <si>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</si>
  <si>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</si>
  <si>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</si>
  <si>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</si>
  <si>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</si>
  <si>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</si>
  <si>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</si>
  <si>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</si>
  <si>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</si>
  <si>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</si>
  <si>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</si>
  <si>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</si>
  <si>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</si>
  <si>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</si>
  <si>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</si>
  <si>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</si>
  <si>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</si>
  <si>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</si>
  <si>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</si>
  <si>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</si>
  <si>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</si>
  <si>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</si>
  <si>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</si>
  <si>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</si>
  <si>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</si>
  <si>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</si>
  <si>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</si>
  <si>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</si>
  <si>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</si>
  <si>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</si>
  <si>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</si>
  <si>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</si>
  <si>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</si>
  <si>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</si>
  <si>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</si>
  <si>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</si>
  <si>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</si>
  <si>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</si>
  <si>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</si>
  <si>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</si>
  <si>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</si>
  <si>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</si>
  <si>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</si>
  <si>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</si>
  <si>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</si>
  <si>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</si>
  <si>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</si>
  <si>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</si>
  <si>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</si>
  <si>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</si>
  <si>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</si>
  <si>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</si>
  <si>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</si>
  <si>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</si>
  <si>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</si>
  <si>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</si>
  <si>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</si>
  <si>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</si>
  <si>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</si>
  <si>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</si>
  <si>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</si>
  <si>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</si>
  <si>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</si>
  <si>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</si>
  <si>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</si>
  <si>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</si>
  <si>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</si>
  <si>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</si>
  <si>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</si>
  <si>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</si>
  <si>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</si>
  <si>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</si>
  <si>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</si>
  <si>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</si>
  <si>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</si>
  <si>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</si>
  <si>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</si>
  <si>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</si>
  <si>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</si>
  <si>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</si>
  <si>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</si>
  <si>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</si>
  <si>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</si>
  <si>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</si>
  <si>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</si>
  <si>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</si>
  <si>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</si>
  <si>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</si>
  <si>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</si>
  <si>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</si>
  <si>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</si>
  <si>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</si>
  <si>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</si>
  <si>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</si>
  <si>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</si>
  <si>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</si>
  <si>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</si>
  <si>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</si>
  <si>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</si>
  <si>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</si>
  <si>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</si>
  <si>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</si>
  <si>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</si>
  <si>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</si>
  <si>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</si>
  <si>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</si>
  <si>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</si>
  <si>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</si>
  <si>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</si>
  <si>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</si>
  <si>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</si>
  <si>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</si>
  <si>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</si>
  <si>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</si>
  <si>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</si>
  <si>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</si>
  <si>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</si>
  <si>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</si>
  <si>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</si>
  <si>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</si>
  <si>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</si>
  <si>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</si>
  <si>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</si>
  <si>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</si>
  <si>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</si>
  <si>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</si>
  <si>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</si>
  <si>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</si>
  <si>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</si>
  <si>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</si>
  <si>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</si>
  <si>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</si>
  <si>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</si>
  <si>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</si>
  <si>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</si>
  <si>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</si>
  <si>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</si>
  <si>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</si>
  <si>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</si>
  <si>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</si>
  <si>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</si>
  <si>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</si>
  <si>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</si>
  <si>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</si>
  <si>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</si>
  <si>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</si>
  <si>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</si>
  <si>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</si>
  <si>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</si>
  <si>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</si>
  <si>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</si>
  <si>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</si>
  <si>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</si>
  <si>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</si>
  <si>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</si>
  <si>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</si>
  <si>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</si>
  <si>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</si>
  <si>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</si>
  <si>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</si>
  <si>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</si>
  <si>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</si>
  <si>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</si>
  <si>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</si>
  <si>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</si>
  <si>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</si>
  <si>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</si>
  <si>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</si>
  <si>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</si>
  <si>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</si>
  <si>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</si>
  <si>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</si>
  <si>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</si>
  <si>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</si>
  <si>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</si>
  <si>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</si>
  <si>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</si>
  <si>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</si>
  <si>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</si>
  <si>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</si>
  <si>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</si>
  <si>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</si>
  <si>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</si>
  <si>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</si>
  <si>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</si>
  <si>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</si>
  <si>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</si>
  <si>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</si>
  <si>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</si>
  <si>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</si>
  <si>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</si>
  <si>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</si>
  <si>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</si>
  <si>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</si>
  <si>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</si>
  <si>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</si>
  <si>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</si>
  <si>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</si>
  <si>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</si>
  <si>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</si>
  <si>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</si>
  <si>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</si>
  <si>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</si>
  <si>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</si>
  <si>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</si>
  <si>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</si>
  <si>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</si>
  <si>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</si>
  <si>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</si>
  <si>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</si>
  <si>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</si>
  <si>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</si>
  <si>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</si>
  <si>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</si>
  <si>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</si>
  <si>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</si>
  <si>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</si>
  <si>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</si>
  <si>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</si>
  <si>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</si>
  <si>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</si>
  <si>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</si>
  <si>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</si>
  <si>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</si>
  <si>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</si>
  <si>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</si>
  <si>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</si>
  <si>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</si>
  <si>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</si>
  <si>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</si>
  <si>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</si>
  <si>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</si>
  <si>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</si>
  <si>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</si>
  <si>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</si>
  <si>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</si>
  <si>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</si>
  <si>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</si>
  <si>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</si>
  <si>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</si>
  <si>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</si>
  <si>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</si>
  <si>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</si>
  <si>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</si>
  <si>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</si>
  <si>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</si>
  <si>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</si>
  <si>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</si>
  <si>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</si>
  <si>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</si>
  <si>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</si>
  <si>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</si>
  <si>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</si>
  <si>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</si>
  <si>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</si>
  <si>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</si>
  <si>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</si>
  <si>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</si>
  <si>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</si>
  <si>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</si>
  <si>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</si>
  <si>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</si>
  <si>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</si>
  <si>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</si>
  <si>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</si>
  <si>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</si>
  <si>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</si>
  <si>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</si>
  <si>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</si>
  <si>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</si>
  <si>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</si>
  <si>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</si>
  <si>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</si>
  <si>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</si>
  <si>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</si>
  <si>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</si>
  <si>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</si>
  <si>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</si>
  <si>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</si>
  <si>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</si>
  <si>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</si>
  <si>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</si>
  <si>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</si>
  <si>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</si>
  <si>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</si>
  <si>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</si>
  <si>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</si>
  <si>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</si>
  <si>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</si>
  <si>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</si>
  <si>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</si>
  <si>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</si>
  <si>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</si>
  <si>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</si>
  <si>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</si>
  <si>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</si>
  <si>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</si>
  <si>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</si>
  <si>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</si>
  <si>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</si>
  <si>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</si>
  <si>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</si>
  <si>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</si>
  <si>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</si>
  <si>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</si>
  <si>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</si>
  <si>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</si>
  <si>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</si>
  <si>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</si>
  <si>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</si>
  <si>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</si>
  <si>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</si>
  <si>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</si>
  <si>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</si>
  <si>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</si>
  <si>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</si>
  <si>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</si>
  <si>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</si>
  <si>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</si>
  <si>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</si>
  <si>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</si>
  <si>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</si>
  <si>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</si>
  <si>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</si>
  <si>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</si>
  <si>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</si>
  <si>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</si>
  <si>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</si>
  <si>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</si>
  <si>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</si>
  <si>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</si>
  <si>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</si>
  <si>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</si>
  <si>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</si>
  <si>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</si>
  <si>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</si>
  <si>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</si>
  <si>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</si>
  <si>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</si>
  <si>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</si>
  <si>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</si>
  <si>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</si>
  <si>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</si>
  <si>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</si>
  <si>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</si>
  <si>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</si>
  <si>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</si>
  <si>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</si>
  <si>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</si>
  <si>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</si>
  <si>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</si>
  <si>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</si>
  <si>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</si>
  <si>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</si>
  <si>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</si>
  <si>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</si>
  <si>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</si>
  <si>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</si>
  <si>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</si>
  <si>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</si>
  <si>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</si>
  <si>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</si>
  <si>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</si>
  <si>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</si>
  <si>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</si>
  <si>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</si>
  <si>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</si>
  <si>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</si>
  <si>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</si>
  <si>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</si>
  <si>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</si>
  <si>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</si>
  <si>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</si>
  <si>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</si>
  <si>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</si>
  <si>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</si>
  <si>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</si>
  <si>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</si>
  <si>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</si>
  <si>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</si>
  <si>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</si>
  <si>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</si>
  <si>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</si>
  <si>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</si>
  <si>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</si>
  <si>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</si>
  <si>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</si>
  <si>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</si>
  <si>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</si>
  <si>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</si>
  <si>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</si>
  <si>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</si>
  <si>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</si>
  <si>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</si>
  <si>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</si>
  <si>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</si>
  <si>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</si>
  <si>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</si>
  <si>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</si>
  <si>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</si>
  <si>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</si>
  <si>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</si>
  <si>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</si>
  <si>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</si>
  <si>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</si>
  <si>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</si>
  <si>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</si>
  <si>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</si>
  <si>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</si>
  <si>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</si>
  <si>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</si>
  <si>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</si>
  <si>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</si>
  <si>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</si>
  <si>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</si>
  <si>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</si>
  <si>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</si>
  <si>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</si>
  <si>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</si>
  <si>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</si>
  <si>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</si>
  <si>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</si>
  <si>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</si>
  <si>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</si>
  <si>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</si>
  <si>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</si>
  <si>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</si>
  <si>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</si>
  <si>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</si>
  <si>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</si>
  <si>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</si>
  <si>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</si>
  <si>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</si>
  <si>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</si>
  <si>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</si>
  <si>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</si>
  <si>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</si>
  <si>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</si>
  <si>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</si>
  <si>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</si>
  <si>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</si>
  <si>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</si>
  <si>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</si>
  <si>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</si>
  <si>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</si>
  <si>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</si>
  <si>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</si>
  <si>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</si>
  <si>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</si>
  <si>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</si>
  <si>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</si>
  <si>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</si>
  <si>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</si>
  <si>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</si>
  <si>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</si>
  <si>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</si>
  <si>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</si>
  <si>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</si>
  <si>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</si>
  <si>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</si>
  <si>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</si>
  <si>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</si>
  <si>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</si>
  <si>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</si>
  <si>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</si>
  <si>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</si>
  <si>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</si>
  <si>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</si>
  <si>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</si>
  <si>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</si>
  <si>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</si>
  <si>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</si>
  <si>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</si>
  <si>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</si>
  <si>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</si>
  <si>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</si>
  <si>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</si>
  <si>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</si>
  <si>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</si>
  <si>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</si>
  <si>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</si>
  <si>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</si>
  <si>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</si>
  <si>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</si>
  <si>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</si>
  <si>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</si>
  <si>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</si>
  <si>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</si>
  <si>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</si>
  <si>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</si>
  <si>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</si>
  <si>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</si>
  <si>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</si>
  <si>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</si>
  <si>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</si>
  <si>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</si>
  <si>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</si>
  <si>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</si>
  <si>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</si>
  <si>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</si>
  <si>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</si>
  <si>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</si>
  <si>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</si>
  <si>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</si>
  <si>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</si>
  <si>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</si>
  <si>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</si>
  <si>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</si>
  <si>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</si>
  <si>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</si>
  <si>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</si>
  <si>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</si>
  <si>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</si>
  <si>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</si>
  <si>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</si>
  <si>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</si>
  <si>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</si>
  <si>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</si>
  <si>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</si>
  <si>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</si>
  <si>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</si>
  <si>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</si>
  <si>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</si>
  <si>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</si>
  <si>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</si>
  <si>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</si>
  <si>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</si>
  <si>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</si>
  <si>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</si>
  <si>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</si>
  <si>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</si>
  <si>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</si>
  <si>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</si>
  <si>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</si>
  <si>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</si>
  <si>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</si>
  <si>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</si>
  <si>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</si>
  <si>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</si>
  <si>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</si>
  <si>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</si>
  <si>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</si>
  <si>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</si>
  <si>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</si>
  <si>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</si>
  <si>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</si>
  <si>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</si>
  <si>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</si>
  <si>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</si>
  <si>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</si>
  <si>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</si>
  <si>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</si>
  <si>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</si>
  <si>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</si>
  <si>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</si>
  <si>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</si>
  <si>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</si>
  <si>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</si>
  <si>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</si>
  <si>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</si>
  <si>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</si>
  <si>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</si>
  <si>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</si>
  <si>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</si>
  <si>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</si>
  <si>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</si>
  <si>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</si>
  <si>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</si>
  <si>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</si>
  <si>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</si>
  <si>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</si>
  <si>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</si>
  <si>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</si>
  <si>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</si>
  <si>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</si>
  <si>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</si>
  <si>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</si>
  <si>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</si>
  <si>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</si>
  <si>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</si>
  <si>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</si>
  <si>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</si>
  <si>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</si>
  <si>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</si>
  <si>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</si>
  <si>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</si>
  <si>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</si>
  <si>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</si>
  <si>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</si>
  <si>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</si>
  <si>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</si>
  <si>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</si>
  <si>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</si>
  <si>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</si>
  <si>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</si>
  <si>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</si>
  <si>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</si>
  <si>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</si>
  <si>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</si>
  <si>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</si>
  <si>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</si>
  <si>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</si>
  <si>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</si>
  <si>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</si>
  <si>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</si>
  <si>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</si>
  <si>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</si>
  <si>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</si>
  <si>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</si>
  <si>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</si>
  <si>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</si>
  <si>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</si>
  <si>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</si>
  <si>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</si>
  <si>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</si>
  <si>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</si>
  <si>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</si>
  <si>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</si>
  <si>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</si>
  <si>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</si>
  <si>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</si>
  <si>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</si>
  <si>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</si>
  <si>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</si>
  <si>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</si>
  <si>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</si>
  <si>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</si>
  <si>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</si>
  <si>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</si>
  <si>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</si>
  <si>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</si>
  <si>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</si>
  <si>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</si>
  <si>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</si>
  <si>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</si>
  <si>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</si>
  <si>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</si>
  <si>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</si>
  <si>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</si>
  <si>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</si>
  <si>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</si>
  <si>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</si>
  <si>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</si>
  <si>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</si>
  <si>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</si>
  <si>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</si>
  <si>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</si>
  <si>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</si>
  <si>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</si>
  <si>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</si>
  <si>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</si>
  <si>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</si>
  <si>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</si>
  <si>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</si>
  <si>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</si>
  <si>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</si>
  <si>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</si>
  <si>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</si>
  <si>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</si>
  <si>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</si>
  <si>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</si>
  <si>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</si>
  <si>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</si>
  <si>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</si>
  <si>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</si>
  <si>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</si>
  <si>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</si>
  <si>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</si>
  <si>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</si>
  <si>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</si>
  <si>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</si>
  <si>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</si>
  <si>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</si>
  <si>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</si>
  <si>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</si>
  <si>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</si>
  <si>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</si>
  <si>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</si>
  <si>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</si>
  <si>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</si>
  <si>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</si>
  <si>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</si>
  <si>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</si>
  <si>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</si>
  <si>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</si>
  <si>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</si>
  <si>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</si>
  <si>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</si>
  <si>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</si>
  <si>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</si>
  <si>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</si>
  <si>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</si>
  <si>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</si>
  <si>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</si>
  <si>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</si>
  <si>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</si>
  <si>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</si>
  <si>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</si>
  <si>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</si>
  <si>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</si>
  <si>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</si>
  <si>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</si>
  <si>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</si>
  <si>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</si>
  <si>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</si>
  <si>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</si>
  <si>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</si>
  <si>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</si>
  <si>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</si>
  <si>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</si>
  <si>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</si>
  <si>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</si>
  <si>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</si>
  <si>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</si>
  <si>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</si>
  <si>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</si>
  <si>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</si>
  <si>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</si>
  <si>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</si>
  <si>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</si>
  <si>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</si>
  <si>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</si>
  <si>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</si>
  <si>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</si>
  <si>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</si>
  <si>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</si>
  <si>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</si>
  <si>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</si>
  <si>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</si>
  <si>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</si>
  <si>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</si>
  <si>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</si>
  <si>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</si>
  <si>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</si>
  <si>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</si>
  <si>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</si>
  <si>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</si>
  <si>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</si>
  <si>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</si>
  <si>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</si>
  <si>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</si>
  <si>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</si>
  <si>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</si>
  <si>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</si>
  <si>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</si>
  <si>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</si>
  <si>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</si>
  <si>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</si>
  <si>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</si>
  <si>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</si>
  <si>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</si>
  <si>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</si>
  <si>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</si>
  <si>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</si>
  <si>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</si>
  <si>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</si>
  <si>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</si>
  <si>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</si>
  <si>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</si>
  <si>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</si>
  <si>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</si>
  <si>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</si>
  <si>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</si>
  <si>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</si>
  <si>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</si>
  <si>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</si>
  <si>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</si>
  <si>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</si>
  <si>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</si>
  <si>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</si>
  <si>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</si>
  <si>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</si>
  <si>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</si>
  <si>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</si>
  <si>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</si>
  <si>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</si>
  <si>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</si>
  <si>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</si>
  <si>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</si>
  <si>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</si>
  <si>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</si>
  <si>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</si>
  <si>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</si>
  <si>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</si>
  <si>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</si>
  <si>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</si>
  <si>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</si>
  <si>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</si>
  <si>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</si>
  <si>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</si>
  <si>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</si>
  <si>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</si>
  <si>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</si>
  <si>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</si>
  <si>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</si>
  <si>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</si>
  <si>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</si>
  <si>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</si>
  <si>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</si>
  <si>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</si>
  <si>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</si>
  <si>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</si>
  <si>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</si>
  <si>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</si>
  <si>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</si>
  <si>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</si>
  <si>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</si>
  <si>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</si>
  <si>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</si>
  <si>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</si>
  <si>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</si>
  <si>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</si>
  <si>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</si>
  <si>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</si>
  <si>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</si>
  <si>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</si>
  <si>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</si>
  <si>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</si>
  <si>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</si>
  <si>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</si>
  <si>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</si>
  <si>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</si>
  <si>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</si>
  <si>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</si>
  <si>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</si>
  <si>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</si>
  <si>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</si>
  <si>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</si>
  <si>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</si>
  <si>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</si>
  <si>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</si>
  <si>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</si>
  <si>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</si>
  <si>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</si>
  <si>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</si>
  <si>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</si>
  <si>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</si>
  <si>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</si>
  <si>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</si>
  <si>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</si>
  <si>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</si>
  <si>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</si>
  <si>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</si>
  <si>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</si>
  <si>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</si>
  <si>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</si>
  <si>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</si>
  <si>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</si>
  <si>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</si>
  <si>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</si>
  <si>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</si>
  <si>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</si>
  <si>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</si>
  <si>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</si>
  <si>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</si>
  <si>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</si>
  <si>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</si>
  <si>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</si>
  <si>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</si>
  <si>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</si>
  <si>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</si>
  <si>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</si>
  <si>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</si>
  <si>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</si>
  <si>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</si>
  <si>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</si>
  <si>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</si>
  <si>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</si>
  <si>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</si>
  <si>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</si>
  <si>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</si>
  <si>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</si>
  <si>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</si>
  <si>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</si>
  <si>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</si>
  <si>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</si>
  <si>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</si>
  <si>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</si>
  <si>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</si>
  <si>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</si>
  <si>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</si>
  <si>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</si>
  <si>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</si>
  <si>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</si>
  <si>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</si>
  <si>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</si>
  <si>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</si>
  <si>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</si>
  <si>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</si>
  <si>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</si>
  <si>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</si>
  <si>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</si>
  <si>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</si>
  <si>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</si>
  <si>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</si>
  <si>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</si>
  <si>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</si>
  <si>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</si>
  <si>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</si>
  <si>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</si>
  <si>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</si>
  <si>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</si>
  <si>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</si>
  <si>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</si>
  <si>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</si>
  <si>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</si>
  <si>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</si>
  <si>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</si>
  <si>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</si>
  <si>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</si>
  <si>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</si>
  <si>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</si>
  <si>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</si>
  <si>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</si>
  <si>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</si>
  <si>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</si>
  <si>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</si>
  <si>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</si>
  <si>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</si>
  <si>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</si>
  <si>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</si>
  <si>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</si>
  <si>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</si>
  <si>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</si>
  <si>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</si>
  <si>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</si>
  <si>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</si>
  <si>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</si>
  <si>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</si>
  <si>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</si>
  <si>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</si>
  <si>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</si>
  <si>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</si>
  <si>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</si>
  <si>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</si>
  <si>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</si>
  <si>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</si>
  <si>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</si>
  <si>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</si>
  <si>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</si>
  <si>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</si>
  <si>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</si>
  <si>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</si>
  <si>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</si>
  <si>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</si>
  <si>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</si>
  <si>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</si>
  <si>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</si>
  <si>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</si>
  <si>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</si>
  <si>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</si>
  <si>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</si>
  <si>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</si>
  <si>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</si>
  <si>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</si>
  <si>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</si>
  <si>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</si>
  <si>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</si>
  <si>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</si>
  <si>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</si>
  <si>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</si>
  <si>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</si>
  <si>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</si>
  <si>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</si>
  <si>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</si>
  <si>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</si>
  <si>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</si>
  <si>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</si>
  <si>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</si>
  <si>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</si>
  <si>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</si>
  <si>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</si>
  <si>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</si>
  <si>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</si>
  <si>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</si>
  <si>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</si>
  <si>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</si>
  <si>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</si>
  <si>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</si>
  <si>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</si>
  <si>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</si>
  <si>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</si>
  <si>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</si>
  <si>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</si>
  <si>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</si>
  <si>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</si>
  <si>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</si>
  <si>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</si>
  <si>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</si>
  <si>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</si>
  <si>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</si>
  <si>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</si>
  <si>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</si>
  <si>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</si>
  <si>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</si>
  <si>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</si>
  <si>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</si>
  <si>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</si>
  <si>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</si>
  <si>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</si>
  <si>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</si>
  <si>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</si>
  <si>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</si>
  <si>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</si>
  <si>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</si>
  <si>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</si>
  <si>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</si>
  <si>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</si>
  <si>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</si>
  <si>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</si>
  <si>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</si>
  <si>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</si>
  <si>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</si>
  <si>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</si>
  <si>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</si>
  <si>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</si>
  <si>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</si>
  <si>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</si>
  <si>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</si>
  <si>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</si>
  <si>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</si>
  <si>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</si>
  <si>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</si>
  <si>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</si>
  <si>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</si>
  <si>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</si>
  <si>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</si>
  <si>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</si>
  <si>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</si>
  <si>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</si>
  <si>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</si>
  <si>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</si>
  <si>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</si>
  <si>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</si>
  <si>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</si>
  <si>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</si>
  <si>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</si>
  <si>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</si>
  <si>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</si>
  <si>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</si>
  <si>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</si>
  <si>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</si>
  <si>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</si>
  <si>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</si>
  <si>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</si>
  <si>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</si>
  <si>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</si>
  <si>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</si>
  <si>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</si>
  <si>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</si>
  <si>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</si>
  <si>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</si>
  <si>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</si>
  <si>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</si>
  <si>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</si>
  <si>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</si>
  <si>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</si>
  <si>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</si>
  <si>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</si>
  <si>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</si>
  <si>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</si>
  <si>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</si>
  <si>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</si>
  <si>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</si>
  <si>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</si>
  <si>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</si>
  <si>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</si>
  <si>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</si>
  <si>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</si>
  <si>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</si>
  <si>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</si>
  <si>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</si>
  <si>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</si>
  <si>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</si>
  <si>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</si>
  <si>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</si>
  <si>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</si>
  <si>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</si>
  <si>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</si>
  <si>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</si>
  <si>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</si>
  <si>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</si>
  <si>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</si>
  <si>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</si>
  <si>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</si>
  <si>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</si>
  <si>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</si>
  <si>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</si>
  <si>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</si>
  <si>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</si>
  <si>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</si>
  <si>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</si>
  <si>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</si>
  <si>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</si>
  <si>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</si>
  <si>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</si>
  <si>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</si>
  <si>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</si>
  <si>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</si>
  <si>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</si>
  <si>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</si>
  <si>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</si>
  <si>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</si>
  <si>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</si>
  <si>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</si>
  <si>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</si>
  <si>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</si>
  <si>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</si>
  <si>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</si>
  <si>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</si>
  <si>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</si>
  <si>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</si>
  <si>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</si>
  <si>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</si>
  <si>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</si>
  <si>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</si>
  <si>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</si>
  <si>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</si>
  <si>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</si>
  <si>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</si>
  <si>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</si>
  <si>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</si>
  <si>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</si>
  <si>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</si>
  <si>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</si>
  <si>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</si>
  <si>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</si>
  <si>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</si>
  <si>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</si>
  <si>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</si>
  <si>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</si>
  <si>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</si>
  <si>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</si>
  <si>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</si>
  <si>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</si>
  <si>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</si>
  <si>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</si>
  <si>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</si>
  <si>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</si>
  <si>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</si>
  <si>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</si>
  <si>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</si>
  <si>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</si>
  <si>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</si>
  <si>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</si>
  <si>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</si>
  <si>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</si>
  <si>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</si>
  <si>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</si>
  <si>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</si>
  <si>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</si>
  <si>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</si>
  <si>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</si>
  <si>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</si>
  <si>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</si>
  <si>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</si>
  <si>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</si>
  <si>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</si>
  <si>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</si>
  <si>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</si>
  <si>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</si>
  <si>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</si>
  <si>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</si>
  <si>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</si>
  <si>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</si>
  <si>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</si>
  <si>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</si>
  <si>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</si>
  <si>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</si>
  <si>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</si>
  <si>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</si>
  <si>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</si>
  <si>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</si>
  <si>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</si>
  <si>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</si>
  <si>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</si>
  <si>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</si>
  <si>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</si>
  <si>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</si>
  <si>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</si>
  <si>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</si>
  <si>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</si>
  <si>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</si>
  <si>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</si>
  <si>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</si>
  <si>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</si>
  <si>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</si>
  <si>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</si>
  <si>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</si>
  <si>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</si>
  <si>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</si>
  <si>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</si>
  <si>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</si>
  <si>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</si>
  <si>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</si>
  <si>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</si>
  <si>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</si>
  <si>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</si>
  <si>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</si>
  <si>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</si>
  <si>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</si>
  <si>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</si>
  <si>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</si>
  <si>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</si>
  <si>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</si>
  <si>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</si>
  <si>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</si>
  <si>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</si>
  <si>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</si>
  <si>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</si>
  <si>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</si>
  <si>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</si>
  <si>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</si>
  <si>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</si>
  <si>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</si>
  <si>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</si>
  <si>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</si>
  <si>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</si>
  <si>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</si>
  <si>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</si>
  <si>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</si>
  <si>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</si>
  <si>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</si>
  <si>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</si>
  <si>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</si>
  <si>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</si>
  <si>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</si>
  <si>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</si>
  <si>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</si>
  <si>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</si>
  <si>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</si>
  <si>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</si>
  <si>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</si>
  <si>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</si>
  <si>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</si>
  <si>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</si>
  <si>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</si>
  <si>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</si>
  <si>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</si>
  <si>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</si>
  <si>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</si>
  <si>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</si>
  <si>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</si>
  <si>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</si>
  <si>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</si>
  <si>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</si>
  <si>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</si>
  <si>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</si>
  <si>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</si>
  <si>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</si>
  <si>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</si>
  <si>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</si>
  <si>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</si>
  <si>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</si>
  <si>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</si>
  <si>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</si>
  <si>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</si>
  <si>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</si>
  <si>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</si>
  <si>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</si>
  <si>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</si>
  <si>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</si>
  <si>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</si>
  <si>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</si>
  <si>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</si>
  <si>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</si>
  <si>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</si>
  <si>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</si>
  <si>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</si>
  <si>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</si>
  <si>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</si>
  <si>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</si>
  <si>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</si>
  <si>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</si>
  <si>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</si>
  <si>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</si>
  <si>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</si>
  <si>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</si>
  <si>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</si>
  <si>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</si>
  <si>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</si>
  <si>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</si>
  <si>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</si>
  <si>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</si>
  <si>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</si>
  <si>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</si>
  <si>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</si>
  <si>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</si>
  <si>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</si>
  <si>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</si>
  <si>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</si>
  <si>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</si>
  <si>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</si>
  <si>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</si>
  <si>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</si>
  <si>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</si>
  <si>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</si>
  <si>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</si>
  <si>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</si>
  <si>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</si>
  <si>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</si>
  <si>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</si>
  <si>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</si>
  <si>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</si>
  <si>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</si>
  <si>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</si>
  <si>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</si>
  <si>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</si>
  <si>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</si>
  <si>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</si>
  <si>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</si>
  <si>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</si>
  <si>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</si>
  <si>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</si>
  <si>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</si>
  <si>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</si>
  <si>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</si>
  <si>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</si>
  <si>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</si>
  <si>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</si>
  <si>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</si>
  <si>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</si>
  <si>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</si>
  <si>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</si>
  <si>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</si>
  <si>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</si>
  <si>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</si>
  <si>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</si>
  <si>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</si>
  <si>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</si>
  <si>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</si>
  <si>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</si>
  <si>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</si>
  <si>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</si>
  <si>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</si>
  <si>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</si>
  <si>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</si>
  <si>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</si>
  <si>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</si>
  <si>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</si>
  <si>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</si>
  <si>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</si>
  <si>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</si>
  <si>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</si>
  <si>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</si>
  <si>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</si>
  <si>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</si>
  <si>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</si>
  <si>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</si>
  <si>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</si>
  <si>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</si>
  <si>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</si>
  <si>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</si>
  <si>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</si>
  <si>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</si>
  <si>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</si>
  <si>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</si>
  <si>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</si>
  <si>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</si>
  <si>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</si>
  <si>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</si>
  <si>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</si>
  <si>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</si>
  <si>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</si>
  <si>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</si>
  <si>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</si>
  <si>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</si>
  <si>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</si>
  <si>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</si>
  <si>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</si>
  <si>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</si>
  <si>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</si>
  <si>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</si>
  <si>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</si>
  <si>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</si>
  <si>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</si>
  <si>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</si>
  <si>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</si>
  <si>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</si>
  <si>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</si>
  <si>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</si>
  <si>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</si>
  <si>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</si>
  <si>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</si>
  <si>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</si>
  <si>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</si>
  <si>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</si>
  <si>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</si>
  <si>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</si>
  <si>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</si>
  <si>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</si>
  <si>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</si>
  <si>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</si>
  <si>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</si>
  <si>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</si>
  <si>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</si>
  <si>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</si>
  <si>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</si>
  <si>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</si>
  <si>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</si>
  <si>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</si>
  <si>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</si>
  <si>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</si>
  <si>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</si>
  <si>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</si>
  <si>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</si>
  <si>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</si>
  <si>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</si>
  <si>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</si>
  <si>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</si>
  <si>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</si>
  <si>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</si>
  <si>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</si>
  <si>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</si>
  <si>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</si>
  <si>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</si>
  <si>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</si>
  <si>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</si>
  <si>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</si>
  <si>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</si>
  <si>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</si>
  <si>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</si>
  <si>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</si>
  <si>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</si>
  <si>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</si>
  <si>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</si>
  <si>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</si>
  <si>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</si>
  <si>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</si>
  <si>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</si>
  <si>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</si>
  <si>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</si>
  <si>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</si>
  <si>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</si>
  <si>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</si>
  <si>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</si>
  <si>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</si>
  <si>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</si>
  <si>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</si>
  <si>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</si>
  <si>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</si>
  <si>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</si>
  <si>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</si>
  <si>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</si>
  <si>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</si>
  <si>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</si>
  <si>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</si>
  <si>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</si>
  <si>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</si>
  <si>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</si>
  <si>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</si>
  <si>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</si>
  <si>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</si>
  <si>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</si>
  <si>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</si>
  <si>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</si>
  <si>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</si>
  <si>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</si>
  <si>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</si>
  <si>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</si>
  <si>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</si>
  <si>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</si>
  <si>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</si>
  <si>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</si>
  <si>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</si>
  <si>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</si>
  <si>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</si>
  <si>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</si>
  <si>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</si>
  <si>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</si>
  <si>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</si>
  <si>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</si>
  <si>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</si>
  <si>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</si>
  <si>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</si>
  <si>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</si>
  <si>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</si>
  <si>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</si>
  <si>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</si>
  <si>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</si>
  <si>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</si>
  <si>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</si>
  <si>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</si>
  <si>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</si>
  <si>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</si>
  <si>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</si>
  <si>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</si>
  <si>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</si>
  <si>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</si>
  <si>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</si>
  <si>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</si>
  <si>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</si>
  <si>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</si>
  <si>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</si>
  <si>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</si>
  <si>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</si>
  <si>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</si>
  <si>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</si>
  <si>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</si>
  <si>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</si>
  <si>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</si>
  <si>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</si>
  <si>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</si>
  <si>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</si>
  <si>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</si>
  <si>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</si>
  <si>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</si>
  <si>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</si>
  <si>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</si>
  <si>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</si>
  <si>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</si>
  <si>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</si>
  <si>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</si>
  <si>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</si>
  <si>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</si>
  <si>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</si>
  <si>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</si>
  <si>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</si>
  <si>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</si>
  <si>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</si>
  <si>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</si>
  <si>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</si>
  <si>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</si>
  <si>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</si>
  <si>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</si>
  <si>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</si>
  <si>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</si>
  <si>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</si>
  <si>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</si>
  <si>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</si>
  <si>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</si>
  <si>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</si>
  <si>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</si>
  <si>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</si>
  <si>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</si>
  <si>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</si>
  <si>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</si>
  <si>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</si>
  <si>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</si>
  <si>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</si>
  <si>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</si>
  <si>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</si>
  <si>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</si>
  <si>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</si>
  <si>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</si>
  <si>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</si>
  <si>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</si>
  <si>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</si>
  <si>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</si>
  <si>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</si>
  <si>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</si>
  <si>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</si>
  <si>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</si>
  <si>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</si>
  <si>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</si>
  <si>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</si>
  <si>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</si>
  <si>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</si>
  <si>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</si>
  <si>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</si>
  <si>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</si>
  <si>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</si>
  <si>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</si>
  <si>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</si>
  <si>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</si>
  <si>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</si>
  <si>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</si>
  <si>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</si>
  <si>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</si>
  <si>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</si>
  <si>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</si>
  <si>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</si>
  <si>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</si>
  <si>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</si>
  <si>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</si>
  <si>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</si>
  <si>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</si>
  <si>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</si>
  <si>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</si>
  <si>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</si>
  <si>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</si>
  <si>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</si>
  <si>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</si>
  <si>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</si>
  <si>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</si>
  <si>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</si>
  <si>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</si>
  <si>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</si>
  <si>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</si>
  <si>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</si>
  <si>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</si>
  <si>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</si>
  <si>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</si>
  <si>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</si>
  <si>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</si>
  <si>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</si>
  <si>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</si>
  <si>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</si>
  <si>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</si>
  <si>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</si>
  <si>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</si>
  <si>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</si>
  <si>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</si>
  <si>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</si>
  <si>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</si>
  <si>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</si>
  <si>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</si>
  <si>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</si>
  <si>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</si>
  <si>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</si>
  <si>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</si>
  <si>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</si>
  <si>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</si>
  <si>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</si>
  <si>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</si>
  <si>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</si>
  <si>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</si>
  <si>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</si>
  <si>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</si>
  <si>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</si>
  <si>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</si>
  <si>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</si>
  <si>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</si>
  <si>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</si>
  <si>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</si>
  <si>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</si>
  <si>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</si>
  <si>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</si>
  <si>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</si>
  <si>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</si>
  <si>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</si>
  <si>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</si>
  <si>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</si>
  <si>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</si>
  <si>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</si>
  <si>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</si>
  <si>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</si>
  <si>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</si>
  <si>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</si>
  <si>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</si>
  <si>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</si>
  <si>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</si>
  <si>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</si>
  <si>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</si>
  <si>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</si>
  <si>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</si>
  <si>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</si>
  <si>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</si>
  <si>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</si>
  <si>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</si>
  <si>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</si>
  <si>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</si>
  <si>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</si>
  <si>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</si>
  <si>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</si>
  <si>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</si>
  <si>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</si>
  <si>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</si>
  <si>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</si>
  <si>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</si>
  <si>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</si>
  <si>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</si>
  <si>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</si>
  <si>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</si>
  <si>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</si>
  <si>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</si>
  <si>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</si>
  <si>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</si>
  <si>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</si>
  <si>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</si>
  <si>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</si>
  <si>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</si>
  <si>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</si>
  <si>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</si>
  <si>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</si>
  <si>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</si>
  <si>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</si>
  <si>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</si>
  <si>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</si>
  <si>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</si>
  <si>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</si>
  <si>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</si>
  <si>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</si>
  <si>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</si>
  <si>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</si>
  <si>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</si>
  <si>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</si>
  <si>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</si>
  <si>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</si>
  <si>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</si>
  <si>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</si>
  <si>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</si>
  <si>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</si>
  <si>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</si>
  <si>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</si>
  <si>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</si>
  <si>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</si>
  <si>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</si>
  <si>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</si>
  <si>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</si>
  <si>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</si>
  <si>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</si>
  <si>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</si>
  <si>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</si>
  <si>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</si>
  <si>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</si>
  <si>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</si>
  <si>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</si>
  <si>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</si>
  <si>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</si>
  <si>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</si>
  <si>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</si>
  <si>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</si>
  <si>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</si>
  <si>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</si>
  <si>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</si>
  <si>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</si>
  <si>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</si>
  <si>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</si>
  <si>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</si>
  <si>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</si>
  <si>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</si>
  <si>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</si>
  <si>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</si>
  <si>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</si>
  <si>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</si>
  <si>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</si>
  <si>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</si>
  <si>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</si>
  <si>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</si>
  <si>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</si>
  <si>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</si>
  <si>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</si>
  <si>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</si>
  <si>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</si>
  <si>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</si>
  <si>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</si>
  <si>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</si>
  <si>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</si>
  <si>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</si>
  <si>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</si>
  <si>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</si>
  <si>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</si>
  <si>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</si>
  <si>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</si>
  <si>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</si>
  <si>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</si>
  <si>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</si>
  <si>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</si>
  <si>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</si>
  <si>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</si>
  <si>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</si>
  <si>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</si>
  <si>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</si>
  <si>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</si>
  <si>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</si>
  <si>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</si>
  <si>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</si>
  <si>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</si>
  <si>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</si>
  <si>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</si>
  <si>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</si>
  <si>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</si>
  <si>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</si>
  <si>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</si>
  <si>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</si>
  <si>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</si>
  <si>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</si>
  <si>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</si>
  <si>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</si>
  <si>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</si>
  <si>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</si>
  <si>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</si>
  <si>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</si>
  <si>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</si>
  <si>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</si>
  <si>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</si>
  <si>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</si>
  <si>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</si>
  <si>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</si>
  <si>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</si>
  <si>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</si>
  <si>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</si>
  <si>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</si>
  <si>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</si>
  <si>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</si>
  <si>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</si>
  <si>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</si>
  <si>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</si>
  <si>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</si>
  <si>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</si>
  <si>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</si>
  <si>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</si>
  <si>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</si>
  <si>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</si>
  <si>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</si>
  <si>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</si>
  <si>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</si>
  <si>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</si>
  <si>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</si>
  <si>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</si>
  <si>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</si>
  <si>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</si>
  <si>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</si>
  <si>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</si>
  <si>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</si>
  <si>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</si>
  <si>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</si>
  <si>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</si>
  <si>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</si>
  <si>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</si>
  <si>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</si>
  <si>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</si>
  <si>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</si>
  <si>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</si>
  <si>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</si>
  <si>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</si>
  <si>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</si>
  <si>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</si>
  <si>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</si>
  <si>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</si>
  <si>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</si>
  <si>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</si>
  <si>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</si>
  <si>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</si>
  <si>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</si>
  <si>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</si>
  <si>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</si>
  <si>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</si>
  <si>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</si>
  <si>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</si>
  <si>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</si>
  <si>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</si>
  <si>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</si>
  <si>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</si>
  <si>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</si>
  <si>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</si>
  <si>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</si>
  <si>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</si>
  <si>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</si>
  <si>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</si>
  <si>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</si>
  <si>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</si>
  <si>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</si>
  <si>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</si>
  <si>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</si>
  <si>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</si>
  <si>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</si>
  <si>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</si>
  <si>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</si>
  <si>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</si>
  <si>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</si>
  <si>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</si>
  <si>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</si>
  <si>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</si>
  <si>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</si>
  <si>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</si>
  <si>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</si>
  <si>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</si>
  <si>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</si>
  <si>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</si>
  <si>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</si>
  <si>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</si>
  <si>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</si>
  <si>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</si>
  <si>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</si>
  <si>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</si>
  <si>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</si>
  <si>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</si>
  <si>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</si>
  <si>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</si>
  <si>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</si>
  <si>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</si>
  <si>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</si>
  <si>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</si>
  <si>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</si>
  <si>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</si>
  <si>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</si>
  <si>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</si>
  <si>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</si>
  <si>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</si>
  <si>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</si>
  <si>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</si>
  <si>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</si>
  <si>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</si>
  <si>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</si>
  <si>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</si>
  <si>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</si>
  <si>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</si>
  <si>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</si>
  <si>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</si>
  <si>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</si>
  <si>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</si>
  <si>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</si>
  <si>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</si>
  <si>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</si>
  <si>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</si>
  <si>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</si>
  <si>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</si>
  <si>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</si>
  <si>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</si>
  <si>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</si>
  <si>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</si>
  <si>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</si>
  <si>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</si>
  <si>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</si>
  <si>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</si>
  <si>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</si>
  <si>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</si>
  <si>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</si>
  <si>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</si>
  <si>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</si>
  <si>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</si>
  <si>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</si>
  <si>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</si>
  <si>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</si>
  <si>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</si>
  <si>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</si>
  <si>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</si>
  <si>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</si>
  <si>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</si>
  <si>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</si>
  <si>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</si>
  <si>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</si>
  <si>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</si>
  <si>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</si>
  <si>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</si>
  <si>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</si>
  <si>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</si>
  <si>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</si>
  <si>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</si>
  <si>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</si>
  <si>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</si>
  <si>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</si>
  <si>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</si>
  <si>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</si>
  <si>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</si>
  <si>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</si>
  <si>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</si>
  <si>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</si>
  <si>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</si>
  <si>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</si>
  <si>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</si>
  <si>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</si>
  <si>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</si>
  <si>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</si>
  <si>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</si>
  <si>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</si>
  <si>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</si>
  <si>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</si>
  <si>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</si>
  <si>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</si>
  <si>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</si>
  <si>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</si>
  <si>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</si>
  <si>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</si>
  <si>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</si>
  <si>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</si>
  <si>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</si>
  <si>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</si>
  <si>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</si>
  <si>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</si>
  <si>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</si>
  <si>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</si>
  <si>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</si>
  <si>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</si>
  <si>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</si>
  <si>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</si>
  <si>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</si>
  <si>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</si>
  <si>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</si>
  <si>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</si>
  <si>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</si>
  <si>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</si>
  <si>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</si>
  <si>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</si>
  <si>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</si>
  <si>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</si>
  <si>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</si>
  <si>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</si>
  <si>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</si>
  <si>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</si>
  <si>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</si>
  <si>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</si>
  <si>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</si>
  <si>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</si>
  <si>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</si>
  <si>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</si>
  <si>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</si>
  <si>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</si>
  <si>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</si>
  <si>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</si>
  <si>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</si>
  <si>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</si>
  <si>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</si>
  <si>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</si>
  <si>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</si>
  <si>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</si>
  <si>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</si>
  <si>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</si>
  <si>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</si>
  <si>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</si>
  <si>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</si>
  <si>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</si>
  <si>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</si>
  <si>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</si>
  <si>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</si>
  <si>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</si>
  <si>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</si>
  <si>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</si>
  <si>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</si>
  <si>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</si>
  <si>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</si>
  <si>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</si>
  <si>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</si>
  <si>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</si>
  <si>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</si>
  <si>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</si>
  <si>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</si>
  <si>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</si>
  <si>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</si>
  <si>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</si>
  <si>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</si>
  <si>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</si>
  <si>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</si>
  <si>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</si>
  <si>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</si>
  <si>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</si>
  <si>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</si>
  <si>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</si>
  <si>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</si>
  <si>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</si>
  <si>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</si>
  <si>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</si>
  <si>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</si>
  <si>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</si>
  <si>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</si>
  <si>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</si>
  <si>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</si>
  <si>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</si>
  <si>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</si>
  <si>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</si>
  <si>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</si>
  <si>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</si>
  <si>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</si>
  <si>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</si>
  <si>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</si>
  <si>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</si>
  <si>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</si>
  <si>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</si>
  <si>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</si>
  <si>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</si>
  <si>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</si>
  <si>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</si>
  <si>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</si>
  <si>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</si>
  <si>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</si>
  <si>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</si>
  <si>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</si>
  <si>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</si>
  <si>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</si>
  <si>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</si>
  <si>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</si>
  <si>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</si>
  <si>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</si>
  <si>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</si>
  <si>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</si>
  <si>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</si>
  <si>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</si>
  <si>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</si>
  <si>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</si>
  <si>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</si>
  <si>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</si>
  <si>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</si>
  <si>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</si>
  <si>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</si>
  <si>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</si>
  <si>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</si>
  <si>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</si>
  <si>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</si>
  <si>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</si>
  <si>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</si>
  <si>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</si>
  <si>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</si>
  <si>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</si>
  <si>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</si>
  <si>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</si>
  <si>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</si>
  <si>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</si>
  <si>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</si>
  <si>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</si>
  <si>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</si>
  <si>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</si>
  <si>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</si>
  <si>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</si>
  <si>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</si>
  <si>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</si>
  <si>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</si>
  <si>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</si>
  <si>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</si>
  <si>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</si>
  <si>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</si>
  <si>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</si>
  <si>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</si>
  <si>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</si>
  <si>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</si>
  <si>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</si>
  <si>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</si>
  <si>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</si>
  <si>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</si>
  <si>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</si>
  <si>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</si>
  <si>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</si>
  <si>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</si>
  <si>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</si>
  <si>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</si>
  <si>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</si>
  <si>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</si>
  <si>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</si>
  <si>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</si>
  <si>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</si>
  <si>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</si>
  <si>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</si>
  <si>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</si>
  <si>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</si>
  <si>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</si>
  <si>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</si>
  <si>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</si>
  <si>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</si>
  <si>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</si>
  <si>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</si>
  <si>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</si>
  <si>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</si>
  <si>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</si>
  <si>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</si>
  <si>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</si>
  <si>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</si>
  <si>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</si>
  <si>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</si>
  <si>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</si>
  <si>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</si>
  <si>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</si>
  <si>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</si>
  <si>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</si>
  <si>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</si>
  <si>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</si>
  <si>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</si>
  <si>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</si>
  <si>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</si>
  <si>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</si>
  <si>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</si>
  <si>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</si>
  <si>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</si>
  <si>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</si>
  <si>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</si>
  <si>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</si>
  <si>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</si>
  <si>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</si>
  <si>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</si>
  <si>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</si>
  <si>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</si>
  <si>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</si>
  <si>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</si>
  <si>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</si>
  <si>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</si>
  <si>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</si>
  <si>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</si>
  <si>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</si>
  <si>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</si>
  <si>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</si>
  <si>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</si>
  <si>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</si>
  <si>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</si>
  <si>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</si>
  <si>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</si>
  <si>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</si>
  <si>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</si>
  <si>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</si>
  <si>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</si>
  <si>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</si>
  <si>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</si>
  <si>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</si>
  <si>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</si>
  <si>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</si>
  <si>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</si>
  <si>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</si>
  <si>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</si>
  <si>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</si>
  <si>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</si>
  <si>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</si>
  <si>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</si>
  <si>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</si>
  <si>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</si>
  <si>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</si>
  <si>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</si>
  <si>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</si>
  <si>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</si>
  <si>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</si>
  <si>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</si>
  <si>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</si>
  <si>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</si>
  <si>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</si>
  <si>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</si>
  <si>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</si>
  <si>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</si>
  <si>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</si>
  <si>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</si>
  <si>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</si>
  <si>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</si>
  <si>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</si>
  <si>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</si>
  <si>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</si>
  <si>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</si>
  <si>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</si>
  <si>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</si>
  <si>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</si>
  <si>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</si>
  <si>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</si>
  <si>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</si>
  <si>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</si>
  <si>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</si>
  <si>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</si>
  <si>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</si>
  <si>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</si>
  <si>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</si>
  <si>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</si>
  <si>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</si>
  <si>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</si>
  <si>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</si>
  <si>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</si>
  <si>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</si>
  <si>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</si>
  <si>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</si>
  <si>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</si>
  <si>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</si>
  <si>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</si>
  <si>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</si>
  <si>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</si>
  <si>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</si>
  <si>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</si>
  <si>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</si>
  <si>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</si>
  <si>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</si>
  <si>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</si>
  <si>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</si>
  <si>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</si>
  <si>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</si>
  <si>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</si>
  <si>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</si>
  <si>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</si>
  <si>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</si>
  <si>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</si>
  <si>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</si>
  <si>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</si>
  <si>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</si>
  <si>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</si>
  <si>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</si>
  <si>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</si>
  <si>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</si>
  <si>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</si>
  <si>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</si>
  <si>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</si>
  <si>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</si>
  <si>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</si>
  <si>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</si>
  <si>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</si>
  <si>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</si>
  <si>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</si>
  <si>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</si>
  <si>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</si>
  <si>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</si>
  <si>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</si>
  <si>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</si>
  <si>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</si>
  <si>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</si>
  <si>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</si>
  <si>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</si>
  <si>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</si>
  <si>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</si>
  <si>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</si>
  <si>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</si>
  <si>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</si>
  <si>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</si>
  <si>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</si>
  <si>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</si>
  <si>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</si>
  <si>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</si>
  <si>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</si>
  <si>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</si>
  <si>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</si>
  <si>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</si>
  <si>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</si>
  <si>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</si>
  <si>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</si>
  <si>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</si>
  <si>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</si>
  <si>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</si>
  <si>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</si>
  <si>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</si>
  <si>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</si>
  <si>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</si>
  <si>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</si>
  <si>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</si>
  <si>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</si>
  <si>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</si>
  <si>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</si>
  <si>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</si>
  <si>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</si>
  <si>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</si>
  <si>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</si>
  <si>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</si>
  <si>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</si>
  <si>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</si>
  <si>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</si>
  <si>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</si>
  <si>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</si>
  <si>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</si>
  <si>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</si>
  <si>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</si>
  <si>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</si>
  <si>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</si>
  <si>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</si>
  <si>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</si>
  <si>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</si>
  <si>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</si>
  <si>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</si>
  <si>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</si>
  <si>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</si>
  <si>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</si>
  <si>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</si>
  <si>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</si>
  <si>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</si>
  <si>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</si>
  <si>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</si>
  <si>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</si>
  <si>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</si>
  <si>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</si>
  <si>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</si>
  <si>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</si>
  <si>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</si>
  <si>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</si>
  <si>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</si>
  <si>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</si>
  <si>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</si>
  <si>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</si>
  <si>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</si>
  <si>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</si>
  <si>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</si>
  <si>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</si>
  <si>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</si>
  <si>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</si>
  <si>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</si>
  <si>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</si>
  <si>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</si>
  <si>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</si>
  <si>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</si>
  <si>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</si>
  <si>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</si>
  <si>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</si>
  <si>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</si>
  <si>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</si>
  <si>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</si>
  <si>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</si>
  <si>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</si>
  <si>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</si>
  <si>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</si>
  <si>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</si>
  <si>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</si>
  <si>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</si>
  <si>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</si>
  <si>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</si>
  <si>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</si>
  <si>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</si>
  <si>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</si>
  <si>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</si>
  <si>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</si>
  <si>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</si>
  <si>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</si>
  <si>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</si>
  <si>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</si>
  <si>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</si>
  <si>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</si>
  <si>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</si>
  <si>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</si>
  <si>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</si>
  <si>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</si>
  <si>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</si>
  <si>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</si>
  <si>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</si>
  <si>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</si>
  <si>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</si>
  <si>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</si>
  <si>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</si>
  <si>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</si>
  <si>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</si>
  <si>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</si>
  <si>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</si>
  <si>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</si>
  <si>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</si>
  <si>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</si>
  <si>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</si>
  <si>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</si>
  <si>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</si>
  <si>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</si>
  <si>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</si>
  <si>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</si>
  <si>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</si>
  <si>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</si>
  <si>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</si>
  <si>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</si>
  <si>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</si>
  <si>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</si>
  <si>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</si>
  <si>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</si>
  <si>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</si>
  <si>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</si>
  <si>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</si>
  <si>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</si>
  <si>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</si>
  <si>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</si>
  <si>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</si>
  <si>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</si>
  <si>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</si>
  <si>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</si>
  <si>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</si>
  <si>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</si>
  <si>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</si>
  <si>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</si>
  <si>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</si>
  <si>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</si>
  <si>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</si>
  <si>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</si>
  <si>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</si>
  <si>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</si>
  <si>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</si>
  <si>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</si>
  <si>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</si>
  <si>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</si>
  <si>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</si>
  <si>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</si>
  <si>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</si>
  <si>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</si>
  <si>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</si>
  <si>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</si>
  <si>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</si>
  <si>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</si>
  <si>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</si>
  <si>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</si>
  <si>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</si>
  <si>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</si>
  <si>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</si>
  <si>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</si>
  <si>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</si>
  <si>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</si>
  <si>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</si>
  <si>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</si>
  <si>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</si>
  <si>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</si>
  <si>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</si>
  <si>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</si>
  <si>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</si>
  <si>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</si>
  <si>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</si>
  <si>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</si>
  <si>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</si>
  <si>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</si>
  <si>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</si>
  <si>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</si>
  <si>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</si>
  <si>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</si>
  <si>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</si>
  <si>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</si>
  <si>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</si>
  <si>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</si>
  <si>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</si>
  <si>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</si>
  <si>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</si>
  <si>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</si>
  <si>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</si>
  <si>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</si>
  <si>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</si>
  <si>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</si>
  <si>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</si>
  <si>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</si>
  <si>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</si>
  <si>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</si>
  <si>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</si>
  <si>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</si>
  <si>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</si>
  <si>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</si>
  <si>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</si>
  <si>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</si>
  <si>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</si>
  <si>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</si>
  <si>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</si>
  <si>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</si>
  <si>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</si>
  <si>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</si>
  <si>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</si>
  <si>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</si>
  <si>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</si>
  <si>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</si>
  <si>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</si>
  <si>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</si>
  <si>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</si>
  <si>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</si>
  <si>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</si>
  <si>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</si>
  <si>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</si>
  <si>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</si>
  <si>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</si>
  <si>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</si>
  <si>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</si>
  <si>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</si>
  <si>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</si>
  <si>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</si>
  <si>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</si>
  <si>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</si>
  <si>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</si>
  <si>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</si>
  <si>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</si>
  <si>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</si>
  <si>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</si>
  <si>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</si>
  <si>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</si>
  <si>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</si>
  <si>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</si>
  <si>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</si>
  <si>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</si>
  <si>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</si>
  <si>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</si>
  <si>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</si>
  <si>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</si>
  <si>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</si>
  <si>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</si>
  <si>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</si>
  <si>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</si>
  <si>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</si>
  <si>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</si>
  <si>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</si>
  <si>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</si>
  <si>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</si>
  <si>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</si>
  <si>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</si>
  <si>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</si>
  <si>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</si>
  <si>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</si>
  <si>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</si>
  <si>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</si>
  <si>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</si>
  <si>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</si>
  <si>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</si>
  <si>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</si>
  <si>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</si>
  <si>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</si>
  <si>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</si>
  <si>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</si>
  <si>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</si>
  <si>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</si>
  <si>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</si>
  <si>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</si>
  <si>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</si>
  <si>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</si>
  <si>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</si>
  <si>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</si>
  <si>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</si>
  <si>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</si>
  <si>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</si>
  <si>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</si>
  <si>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</si>
  <si>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</si>
  <si>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</si>
  <si>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</si>
  <si>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</si>
  <si>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</si>
  <si>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</si>
  <si>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</si>
  <si>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</si>
  <si>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</si>
  <si>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</si>
  <si>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</si>
  <si>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</si>
  <si>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</si>
  <si>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</si>
  <si>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</si>
  <si>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</si>
  <si>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</si>
  <si>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</si>
  <si>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</si>
  <si>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</si>
  <si>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</si>
  <si>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</si>
  <si>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</si>
  <si>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</si>
  <si>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</si>
  <si>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</si>
  <si>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</si>
  <si>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</si>
  <si>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</si>
  <si>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</si>
  <si>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</si>
  <si>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</si>
  <si>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</si>
  <si>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</si>
  <si>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</si>
  <si>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</si>
  <si>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</si>
  <si>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</si>
  <si>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</si>
  <si>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</si>
  <si>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</si>
  <si>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</si>
  <si>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</si>
  <si>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</si>
  <si>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</si>
  <si>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</si>
  <si>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</si>
  <si>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</si>
  <si>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</si>
  <si>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</si>
  <si>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</si>
  <si>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</si>
  <si>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</si>
  <si>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</si>
  <si>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</si>
  <si>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</si>
  <si>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</si>
  <si>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</si>
  <si>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</si>
  <si>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</si>
  <si>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</si>
  <si>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</si>
  <si>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</si>
  <si>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</si>
  <si>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</si>
  <si>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</si>
  <si>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</si>
  <si>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</si>
  <si>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</si>
  <si>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</si>
  <si>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</si>
  <si>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</si>
  <si>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</si>
  <si>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</si>
  <si>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</si>
  <si>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</si>
  <si>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</si>
  <si>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</si>
  <si>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</si>
  <si>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</si>
  <si>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</si>
  <si>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</si>
  <si>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</si>
  <si>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</si>
  <si>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</si>
  <si>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</si>
  <si>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</si>
  <si>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</si>
  <si>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</si>
  <si>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</si>
  <si>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</si>
  <si>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</si>
  <si>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</si>
  <si>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</si>
  <si>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</si>
  <si>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</si>
  <si>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</si>
  <si>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</si>
  <si>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</si>
  <si>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</si>
  <si>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</si>
  <si>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</si>
  <si>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</si>
  <si>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</si>
  <si>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</si>
  <si>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</si>
  <si>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</si>
  <si>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</si>
  <si>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</si>
  <si>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</si>
  <si>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</si>
  <si>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</si>
  <si>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</si>
  <si>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</si>
  <si>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</si>
  <si>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</si>
  <si>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</si>
  <si>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</si>
  <si>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</si>
  <si>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</si>
  <si>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</si>
  <si>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</si>
  <si>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</si>
  <si>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</si>
  <si>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</si>
  <si>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</si>
  <si>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</si>
  <si>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</si>
  <si>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</si>
  <si>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</si>
  <si>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</si>
  <si>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</si>
  <si>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</si>
  <si>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</si>
  <si>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</si>
  <si>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</si>
  <si>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</si>
  <si>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</si>
  <si>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</si>
  <si>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</si>
  <si>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</si>
  <si>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</si>
  <si>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</si>
  <si>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</si>
  <si>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</si>
  <si>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</si>
  <si>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</si>
  <si>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</si>
  <si>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</si>
  <si>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</si>
  <si>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</si>
  <si>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</si>
  <si>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</si>
  <si>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</si>
  <si>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</si>
  <si>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</si>
  <si>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</si>
  <si>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</si>
  <si>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</si>
  <si>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</si>
  <si>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</si>
  <si>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</si>
  <si>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</si>
  <si>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</si>
  <si>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</si>
  <si>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</si>
  <si>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</si>
  <si>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</si>
  <si>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</si>
  <si>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</si>
  <si>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</si>
  <si>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</si>
  <si>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</si>
  <si>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</si>
  <si>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</si>
  <si>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</si>
  <si>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</si>
  <si>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</si>
  <si>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</si>
  <si>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</si>
  <si>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</si>
  <si>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</si>
  <si>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</si>
  <si>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</si>
  <si>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</si>
  <si>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</si>
  <si>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</si>
  <si>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</si>
  <si>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</si>
  <si>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</si>
  <si>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</si>
  <si>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</si>
  <si>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</si>
  <si>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</si>
  <si>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</si>
  <si>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</si>
  <si>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</si>
  <si>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</si>
  <si>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</si>
  <si>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</si>
  <si>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</si>
  <si>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</si>
  <si>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</si>
  <si>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</si>
  <si>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</si>
  <si>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</si>
  <si>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</si>
  <si>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</si>
  <si>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</si>
  <si>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</si>
  <si>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</si>
  <si>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</si>
  <si>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</si>
  <si>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</si>
  <si>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</si>
  <si>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</si>
  <si>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</si>
  <si>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</si>
  <si>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</si>
  <si>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</si>
  <si>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</si>
  <si>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</si>
  <si>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</si>
  <si>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</si>
  <si>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</si>
  <si>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</si>
  <si>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</si>
  <si>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</si>
  <si>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</si>
  <si>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</si>
  <si>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</si>
  <si>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</si>
  <si>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</si>
  <si>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</si>
  <si>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</si>
  <si>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</si>
  <si>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</si>
  <si>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</si>
  <si>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</si>
  <si>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</si>
  <si>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</si>
  <si>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</si>
  <si>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</si>
  <si>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</si>
  <si>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</si>
  <si>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</si>
  <si>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</si>
  <si>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</si>
  <si>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</si>
  <si>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</si>
  <si>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</si>
  <si>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</si>
  <si>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</si>
  <si>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</si>
  <si>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</si>
  <si>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</si>
  <si>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</si>
  <si>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</si>
  <si>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</si>
  <si>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</si>
  <si>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</si>
  <si>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</si>
  <si>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</si>
  <si>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</si>
  <si>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</si>
  <si>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</si>
  <si>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</si>
  <si>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</si>
  <si>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</si>
  <si>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</si>
  <si>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</si>
  <si>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</si>
  <si>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</si>
  <si>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</si>
  <si>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</si>
  <si>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</si>
  <si>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</si>
  <si>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</si>
  <si>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</si>
  <si>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</si>
  <si>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</si>
  <si>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</si>
  <si>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</si>
  <si>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</si>
  <si>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</si>
  <si>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</si>
  <si>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</si>
  <si>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</si>
  <si>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</si>
  <si>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</si>
  <si>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</si>
  <si>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</si>
  <si>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</si>
  <si>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</si>
  <si>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</si>
  <si>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</si>
  <si>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</si>
  <si>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</si>
  <si>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</si>
  <si>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</si>
  <si>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</si>
  <si>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</si>
  <si>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</si>
  <si>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</si>
  <si>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</si>
  <si>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</si>
  <si>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</si>
  <si>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</si>
  <si>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</si>
  <si>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</si>
  <si>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</si>
  <si>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</si>
  <si>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</si>
  <si>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</si>
  <si>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</si>
  <si>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</si>
  <si>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</si>
  <si>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</si>
  <si>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</si>
  <si>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</si>
  <si>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</si>
  <si>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</si>
  <si>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</si>
  <si>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</si>
  <si>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</si>
  <si>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</si>
  <si>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</si>
  <si>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</si>
  <si>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</si>
  <si>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</si>
  <si>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</si>
  <si>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</si>
  <si>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</si>
  <si>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</si>
  <si>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</si>
  <si>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</si>
  <si>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</si>
  <si>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</si>
  <si>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</si>
  <si>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</si>
  <si>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</si>
  <si>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</si>
  <si>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</si>
  <si>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</si>
  <si>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</si>
  <si>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</si>
  <si>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</si>
  <si>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</si>
  <si>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</si>
  <si>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</si>
  <si>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</si>
  <si>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</si>
  <si>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</si>
  <si>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</si>
  <si>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</si>
  <si>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</si>
  <si>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</si>
  <si>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</si>
  <si>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</si>
  <si>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</si>
  <si>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</si>
  <si>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</si>
  <si>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</si>
  <si>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</si>
  <si>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</si>
  <si>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</si>
  <si>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</si>
  <si>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</si>
  <si>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</si>
  <si>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</si>
  <si>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</si>
  <si>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</si>
  <si>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</si>
  <si>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</si>
  <si>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</si>
  <si>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</si>
  <si>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</si>
  <si>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</si>
  <si>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</si>
  <si>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</si>
  <si>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</si>
  <si>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</si>
  <si>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</si>
  <si>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</si>
  <si>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</si>
  <si>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</si>
  <si>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</si>
  <si>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</si>
  <si>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</si>
  <si>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</si>
  <si>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</si>
  <si>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</si>
  <si>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</si>
  <si>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</si>
  <si>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</si>
  <si>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</si>
  <si>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</si>
  <si>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</si>
  <si>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</si>
  <si>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</si>
  <si>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</si>
  <si>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</si>
  <si>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</si>
  <si>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</si>
  <si>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</si>
  <si>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</si>
  <si>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</si>
  <si>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</si>
  <si>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</si>
  <si>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</si>
  <si>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</si>
  <si>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</si>
  <si>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</si>
  <si>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</si>
  <si>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</si>
  <si>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</si>
  <si>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</si>
  <si>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</si>
  <si>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</si>
  <si>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</si>
  <si>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</si>
  <si>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</si>
  <si>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</si>
  <si>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</si>
  <si>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</si>
  <si>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</si>
  <si>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</si>
  <si>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</si>
  <si>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</si>
  <si>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</si>
  <si>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</si>
  <si>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</si>
  <si>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</si>
  <si>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</si>
  <si>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</si>
  <si>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</si>
  <si>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</si>
  <si>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</si>
  <si>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</si>
  <si>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</si>
  <si>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</si>
  <si>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</si>
  <si>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</si>
  <si>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</si>
  <si>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</si>
  <si>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</si>
  <si>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</si>
  <si>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</si>
  <si>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</si>
  <si>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</si>
  <si>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</si>
  <si>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</si>
  <si>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</si>
  <si>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</si>
  <si>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</si>
  <si>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</si>
  <si>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</si>
  <si>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</si>
  <si>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</si>
  <si>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</si>
  <si>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</si>
  <si>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</si>
  <si>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</si>
  <si>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</si>
  <si>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</si>
  <si>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</si>
  <si>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</si>
  <si>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</si>
  <si>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</si>
  <si>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</si>
  <si>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</si>
  <si>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</si>
  <si>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</si>
  <si>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</si>
  <si>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</si>
  <si>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</si>
  <si>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</si>
  <si>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</si>
  <si>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</si>
  <si>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</si>
  <si>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</si>
  <si>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</si>
  <si>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</si>
  <si>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</si>
  <si>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</si>
  <si>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</si>
  <si>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</si>
  <si>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</si>
  <si>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</si>
  <si>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</si>
  <si>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</si>
  <si>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</si>
  <si>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</si>
  <si>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</si>
  <si>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</si>
  <si>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</si>
  <si>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</si>
  <si>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</si>
  <si>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</si>
  <si>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</si>
  <si>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</si>
  <si>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</si>
  <si>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</si>
  <si>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</si>
  <si>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</si>
  <si>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</si>
  <si>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</si>
  <si>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</si>
  <si>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</si>
  <si>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</si>
  <si>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</si>
  <si>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</si>
  <si>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</si>
  <si>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</si>
  <si>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</si>
  <si>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</si>
  <si>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</si>
  <si>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</si>
  <si>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</si>
  <si>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</si>
  <si>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</si>
  <si>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</si>
  <si>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</si>
  <si>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</si>
  <si>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</si>
  <si>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</si>
  <si>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</si>
  <si>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</si>
  <si>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</si>
  <si>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</si>
  <si>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</si>
  <si>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</si>
  <si>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</si>
  <si>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</si>
  <si>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</si>
  <si>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</si>
  <si>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</si>
  <si>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</si>
  <si>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</si>
  <si>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</si>
  <si>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</si>
  <si>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</si>
  <si>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</si>
  <si>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</si>
  <si>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</si>
  <si>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</si>
  <si>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</si>
  <si>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</si>
  <si>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</si>
  <si>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</si>
  <si>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</si>
  <si>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</si>
  <si>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</si>
  <si>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</si>
  <si>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</si>
  <si>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</si>
  <si>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</si>
  <si>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</si>
  <si>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</si>
  <si>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</si>
  <si>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</si>
  <si>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</si>
  <si>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</si>
  <si>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</si>
  <si>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</si>
  <si>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</si>
  <si>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</si>
  <si>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</si>
  <si>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</si>
  <si>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</si>
  <si>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</si>
  <si>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</si>
  <si>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</si>
  <si>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</si>
  <si>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</si>
  <si>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</si>
  <si>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</si>
  <si>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</si>
  <si>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</si>
  <si>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</si>
  <si>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</si>
  <si>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</si>
  <si>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</si>
  <si>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</si>
  <si>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</si>
  <si>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</si>
  <si>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</si>
  <si>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</si>
  <si>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</si>
  <si>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</si>
  <si>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</si>
  <si>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</si>
  <si>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</si>
  <si>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</si>
  <si>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</si>
  <si>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</si>
  <si>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</si>
  <si>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</si>
  <si>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</si>
  <si>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</si>
  <si>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</si>
  <si>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</si>
  <si>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</si>
  <si>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</si>
  <si>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</si>
  <si>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</si>
  <si>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</si>
  <si>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</si>
  <si>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</si>
  <si>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</si>
  <si>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</si>
  <si>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</si>
  <si>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</si>
  <si>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</si>
  <si>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</si>
  <si>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</si>
  <si>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</si>
  <si>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</si>
  <si>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</si>
  <si>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</si>
  <si>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</si>
  <si>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</si>
  <si>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</si>
  <si>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</si>
  <si>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</si>
  <si>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</si>
  <si>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</si>
  <si>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</si>
  <si>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</si>
  <si>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</si>
  <si>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</si>
  <si>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</si>
  <si>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</si>
  <si>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</si>
  <si>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</si>
  <si>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</si>
  <si>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</si>
  <si>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</si>
  <si>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</si>
  <si>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</si>
  <si>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</si>
  <si>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</si>
  <si>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</si>
  <si>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</si>
  <si>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</si>
  <si>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</si>
  <si>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</si>
  <si>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</si>
  <si>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</si>
  <si>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</si>
  <si>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</si>
  <si>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</si>
  <si>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</si>
  <si>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</si>
  <si>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</si>
  <si>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</si>
  <si>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</si>
  <si>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</si>
  <si>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</si>
  <si>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</si>
  <si>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</si>
  <si>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</si>
  <si>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</si>
  <si>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</si>
  <si>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</si>
  <si>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</si>
  <si>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</si>
  <si>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</si>
  <si>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</si>
  <si>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</si>
  <si>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</si>
  <si>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</si>
  <si>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</si>
  <si>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</si>
  <si>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</si>
  <si>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</si>
  <si>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</si>
  <si>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</si>
  <si>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</si>
  <si>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</si>
  <si>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</si>
  <si>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</si>
  <si>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</si>
  <si>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</si>
  <si>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</si>
  <si>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</si>
  <si>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</si>
  <si>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</si>
  <si>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</si>
  <si>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</si>
  <si>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</si>
  <si>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</si>
  <si>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</si>
  <si>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</si>
  <si>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</si>
  <si>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</si>
  <si>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</si>
  <si>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</si>
  <si>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</si>
  <si>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</si>
  <si>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</si>
  <si>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</si>
  <si>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</si>
  <si>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</si>
  <si>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</si>
  <si>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</si>
  <si>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</si>
  <si>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</si>
  <si>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</si>
  <si>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</si>
  <si>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</si>
  <si>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</si>
  <si>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</si>
  <si>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</si>
  <si>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</si>
  <si>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</si>
  <si>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</si>
  <si>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</si>
  <si>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</si>
  <si>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</si>
  <si>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</si>
  <si>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</si>
  <si>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</si>
  <si>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</si>
  <si>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</si>
  <si>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</si>
  <si>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</si>
  <si>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</si>
  <si>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</si>
  <si>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</si>
  <si>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</si>
  <si>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</si>
  <si>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</si>
  <si>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</si>
  <si>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</si>
  <si>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</si>
  <si>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</si>
  <si>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</si>
  <si>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</si>
  <si>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</si>
  <si>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</si>
  <si>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</si>
  <si>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</si>
  <si>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</si>
  <si>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</si>
  <si>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</si>
  <si>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</si>
  <si>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</si>
  <si>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</si>
  <si>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</si>
  <si>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</si>
  <si>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</si>
  <si>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</si>
  <si>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</si>
  <si>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</si>
  <si>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</si>
  <si>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</si>
  <si>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</si>
  <si>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</si>
  <si>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</si>
  <si>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</si>
  <si>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</si>
  <si>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</si>
  <si>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</si>
  <si>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</si>
  <si>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</si>
  <si>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</si>
  <si>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</si>
  <si>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</si>
  <si>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</si>
  <si>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</si>
  <si>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</si>
  <si>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</si>
  <si>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</si>
  <si>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</si>
  <si>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</si>
  <si>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</si>
  <si>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</si>
  <si>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</si>
  <si>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</si>
  <si>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</si>
  <si>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</si>
  <si>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</si>
  <si>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</si>
  <si>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</si>
  <si>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</si>
  <si>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</si>
  <si>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</si>
  <si>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</si>
  <si>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</si>
  <si>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</si>
  <si>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</si>
  <si>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</si>
  <si>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</si>
  <si>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</si>
  <si>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</si>
  <si>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</si>
  <si>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</si>
  <si>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</si>
  <si>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</si>
  <si>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</si>
  <si>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</si>
  <si>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</si>
  <si>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</si>
  <si>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</si>
  <si>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</si>
  <si>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</si>
  <si>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</si>
  <si>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</si>
  <si>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</si>
  <si>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</si>
  <si>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</si>
  <si>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</si>
  <si>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</si>
  <si>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</si>
  <si>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</si>
  <si>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</si>
  <si>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</si>
  <si>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</si>
  <si>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</si>
  <si>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</si>
  <si>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</si>
  <si>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</si>
  <si>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</si>
  <si>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</si>
  <si>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</si>
  <si>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</si>
  <si>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</si>
  <si>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</si>
  <si>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</si>
  <si>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</si>
  <si>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</si>
  <si>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</si>
  <si>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</si>
  <si>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</si>
  <si>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</si>
  <si>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</si>
  <si>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</si>
  <si>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</si>
  <si>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</si>
  <si>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</si>
  <si>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</si>
  <si>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</si>
  <si>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</si>
  <si>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</si>
  <si>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</si>
  <si>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</si>
  <si>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</si>
  <si>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</si>
  <si>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</si>
  <si>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</si>
  <si>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</si>
  <si>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</si>
  <si>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</si>
  <si>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</si>
  <si>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</si>
  <si>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</si>
  <si>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</si>
  <si>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</si>
  <si>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</si>
  <si>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</si>
  <si>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</si>
  <si>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</si>
  <si>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</si>
  <si>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</si>
  <si>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</si>
  <si>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</si>
  <si>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</si>
  <si>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</si>
  <si>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</si>
  <si>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</si>
  <si>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</si>
  <si>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</si>
  <si>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</si>
  <si>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</si>
  <si>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</si>
  <si>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</si>
  <si>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</si>
  <si>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</si>
  <si>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</si>
  <si>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</si>
  <si>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</si>
  <si>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</si>
  <si>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</si>
  <si>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</si>
  <si>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</si>
  <si>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</si>
  <si>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</si>
  <si>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</si>
  <si>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</si>
  <si>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</si>
  <si>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</si>
  <si>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</si>
  <si>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</si>
  <si>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</si>
  <si>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</si>
  <si>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</si>
  <si>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</si>
  <si>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</si>
  <si>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</si>
  <si>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</si>
  <si>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</si>
  <si>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</si>
  <si>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</si>
  <si>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</si>
  <si>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</si>
  <si>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</si>
  <si>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</si>
  <si>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</si>
  <si>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</si>
  <si>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</si>
  <si>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</si>
  <si>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</si>
  <si>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</si>
  <si>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</si>
  <si>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</si>
  <si>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</si>
  <si>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</si>
  <si>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</si>
  <si>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</si>
  <si>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</si>
  <si>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</si>
  <si>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</si>
  <si>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</si>
  <si>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</si>
  <si>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</si>
  <si>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</si>
  <si>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</si>
  <si>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</si>
  <si>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</si>
  <si>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</si>
  <si>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</si>
  <si>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</si>
  <si>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</si>
  <si>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</si>
  <si>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</si>
  <si>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</si>
  <si>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</si>
  <si>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</si>
  <si>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</si>
  <si>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</si>
  <si>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</si>
  <si>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</si>
  <si>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</si>
  <si>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</si>
  <si>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</si>
  <si>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</si>
  <si>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</si>
  <si>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</si>
  <si>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</si>
  <si>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</si>
  <si>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</si>
  <si>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</si>
  <si>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</si>
  <si>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</si>
  <si>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</si>
  <si>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</si>
  <si>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</si>
  <si>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</si>
  <si>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</si>
  <si>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</si>
  <si>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</si>
  <si>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</si>
  <si>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</si>
  <si>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</si>
  <si>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</si>
  <si>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</si>
  <si>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</si>
  <si>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</si>
  <si>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</si>
  <si>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</si>
  <si>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</si>
  <si>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</si>
  <si>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</si>
  <si>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</si>
  <si>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</si>
  <si>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</si>
  <si>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</si>
  <si>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</si>
  <si>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</si>
  <si>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</si>
  <si>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</si>
  <si>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</si>
  <si>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</si>
  <si>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</si>
  <si>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</si>
  <si>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</si>
  <si>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</si>
  <si>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</si>
  <si>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</si>
  <si>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</si>
  <si>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</si>
  <si>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</si>
  <si>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</si>
  <si>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</si>
  <si>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</si>
  <si>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</si>
  <si>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</si>
  <si>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</si>
  <si>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</si>
  <si>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</si>
  <si>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</si>
  <si>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</si>
  <si>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</si>
  <si>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</si>
  <si>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</si>
  <si>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</si>
  <si>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</si>
  <si>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</si>
  <si>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</si>
  <si>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</si>
  <si>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</si>
  <si>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</si>
  <si>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</si>
  <si>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</si>
  <si>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</si>
  <si>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</si>
  <si>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</si>
  <si>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</si>
  <si>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</si>
  <si>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</si>
  <si>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</si>
  <si>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</si>
  <si>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</si>
  <si>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</si>
  <si>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</si>
  <si>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</si>
  <si>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</si>
  <si>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</si>
  <si>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</si>
  <si>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</si>
  <si>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</si>
  <si>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</si>
  <si>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</si>
  <si>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</si>
  <si>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</si>
  <si>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</si>
  <si>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</si>
  <si>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</si>
  <si>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</si>
  <si>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</si>
  <si>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</si>
  <si>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</si>
  <si>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</si>
  <si>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</si>
  <si>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</si>
  <si>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</si>
  <si>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</si>
  <si>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</si>
  <si>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</si>
  <si>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</si>
  <si>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</si>
  <si>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</si>
  <si>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</si>
  <si>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</si>
  <si>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</si>
  <si>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</si>
  <si>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</si>
  <si>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</si>
  <si>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</si>
  <si>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</si>
  <si>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</si>
  <si>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</si>
  <si>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</si>
  <si>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</si>
  <si>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</si>
  <si>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</si>
  <si>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</si>
  <si>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</si>
  <si>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</si>
  <si>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</si>
  <si>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</si>
  <si>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</si>
  <si>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</si>
  <si>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</si>
  <si>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</si>
  <si>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</si>
  <si>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</si>
  <si>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</si>
  <si>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</si>
  <si>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</si>
  <si>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</si>
  <si>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</si>
  <si>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</si>
  <si>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</si>
  <si>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</si>
  <si>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</si>
  <si>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</si>
  <si>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</si>
  <si>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</si>
  <si>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</si>
  <si>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</si>
  <si>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</si>
  <si>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</si>
  <si>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</si>
  <si>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</si>
  <si>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</si>
  <si>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</si>
  <si>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</si>
  <si>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</si>
  <si>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</si>
  <si>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</si>
  <si>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</si>
  <si>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</si>
  <si>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</si>
  <si>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</si>
  <si>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</si>
  <si>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</si>
  <si>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</si>
  <si>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</si>
  <si>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</si>
  <si>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</si>
  <si>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</si>
  <si>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</si>
  <si>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</si>
  <si>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</si>
  <si>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</si>
  <si>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</si>
  <si>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</si>
  <si>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</si>
  <si>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</si>
  <si>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</si>
  <si>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</si>
  <si>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</si>
  <si>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</si>
  <si>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</si>
  <si>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</si>
  <si>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</si>
  <si>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</si>
  <si>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</si>
  <si>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</si>
  <si>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</si>
  <si>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</si>
  <si>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</si>
  <si>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</si>
  <si>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</si>
  <si>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</si>
  <si>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</si>
  <si>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</si>
  <si>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</si>
  <si>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</si>
  <si>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</si>
  <si>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</si>
  <si>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</si>
  <si>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</si>
  <si>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</si>
  <si>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</si>
  <si>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</si>
  <si>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</si>
  <si>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</si>
  <si>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</si>
  <si>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</si>
  <si>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</si>
  <si>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</si>
  <si>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</si>
  <si>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</si>
  <si>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</si>
  <si>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</si>
  <si>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</si>
  <si>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</si>
  <si>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</si>
  <si>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</si>
  <si>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</si>
  <si>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</si>
  <si>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</si>
  <si>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</si>
  <si>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</si>
  <si>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</si>
  <si>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</si>
  <si>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</si>
  <si>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</si>
  <si>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</si>
  <si>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</si>
  <si>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</si>
  <si>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</si>
  <si>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</si>
  <si>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</si>
  <si>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</si>
  <si>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</si>
  <si>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</si>
  <si>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</si>
  <si>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</si>
  <si>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</si>
  <si>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</si>
  <si>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</si>
  <si>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</si>
  <si>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</si>
  <si>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</si>
  <si>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</si>
  <si>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</si>
  <si>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</si>
  <si>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</si>
  <si>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</si>
  <si>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</si>
  <si>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</si>
  <si>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</si>
  <si>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</si>
  <si>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</si>
  <si>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</si>
  <si>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</si>
  <si>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</si>
  <si>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</si>
  <si>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</si>
  <si>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</si>
  <si>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</si>
  <si>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</si>
  <si>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</si>
  <si>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</si>
  <si>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</si>
  <si>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</si>
  <si>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</si>
  <si>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</si>
  <si>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</si>
  <si>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</si>
  <si>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</si>
  <si>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</si>
  <si>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</si>
  <si>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</si>
  <si>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</si>
  <si>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</si>
  <si>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</si>
  <si>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</si>
  <si>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</si>
  <si>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</si>
  <si>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</si>
  <si>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</si>
  <si>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</si>
  <si>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</si>
  <si>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</si>
  <si>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</si>
  <si>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</si>
  <si>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</si>
  <si>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</si>
  <si>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</si>
  <si>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</si>
  <si>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</si>
  <si>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</si>
  <si>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</si>
  <si>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</si>
  <si>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</si>
  <si>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</si>
  <si>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</si>
  <si>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</si>
  <si>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</si>
  <si>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</si>
  <si>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</si>
  <si>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</si>
  <si>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</si>
  <si>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</si>
  <si>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</si>
  <si>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</si>
  <si>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</si>
  <si>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</si>
  <si>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</si>
  <si>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</si>
  <si>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</si>
  <si>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</si>
  <si>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</si>
  <si>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</si>
  <si>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</si>
  <si>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</si>
  <si>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</si>
  <si>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</si>
  <si>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</si>
  <si>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</si>
  <si>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</si>
  <si>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</si>
  <si>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</si>
  <si>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</si>
  <si>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</si>
  <si>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</si>
  <si>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</si>
  <si>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</si>
  <si>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</si>
  <si>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</si>
  <si>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</si>
  <si>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</si>
  <si>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</si>
  <si>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</si>
  <si>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</si>
  <si>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</si>
  <si>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</si>
  <si>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</si>
  <si>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</si>
  <si>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</si>
  <si>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</si>
  <si>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</si>
  <si>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</si>
  <si>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</si>
  <si>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</si>
  <si>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</si>
  <si>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</si>
  <si>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</si>
  <si>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</si>
  <si>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</si>
  <si>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</si>
  <si>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</si>
  <si>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</si>
  <si>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</si>
  <si>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</si>
  <si>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</si>
  <si>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</si>
  <si>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</si>
  <si>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</si>
  <si>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</si>
  <si>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</si>
  <si>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</si>
  <si>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</si>
  <si>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</si>
  <si>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</si>
  <si>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</si>
  <si>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</si>
  <si>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</si>
  <si>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</si>
  <si>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</si>
  <si>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</si>
  <si>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</si>
  <si>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</si>
  <si>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</si>
  <si>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</si>
  <si>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</si>
  <si>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</si>
  <si>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</si>
  <si>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</si>
  <si>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</si>
  <si>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</si>
  <si>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</si>
  <si>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</si>
  <si>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</si>
  <si>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</si>
  <si>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</si>
  <si>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</si>
  <si>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</si>
  <si>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</si>
  <si>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</si>
  <si>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</si>
  <si>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</si>
  <si>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</si>
  <si>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</si>
  <si>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</si>
  <si>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</si>
  <si>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</si>
  <si>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</si>
  <si>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</si>
  <si>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</si>
  <si>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</si>
  <si>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</si>
  <si>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</si>
  <si>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</si>
  <si>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</si>
  <si>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</si>
  <si>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</si>
  <si>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</si>
  <si>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</si>
  <si>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</si>
  <si>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</si>
  <si>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</si>
  <si>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</si>
  <si>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</si>
  <si>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</si>
  <si>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</si>
  <si>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</si>
  <si>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</si>
  <si>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</si>
  <si>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</si>
  <si>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</si>
  <si>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</si>
  <si>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</si>
  <si>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</si>
  <si>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</si>
  <si>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</si>
  <si>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</si>
  <si>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</si>
  <si>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</si>
  <si>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</si>
  <si>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</si>
  <si>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</si>
  <si>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</si>
  <si>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</si>
  <si>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</si>
  <si>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</si>
  <si>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</si>
  <si>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</si>
  <si>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</si>
  <si>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</si>
  <si>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</si>
  <si>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</si>
  <si>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</si>
  <si>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</si>
  <si>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</si>
  <si>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</si>
  <si>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</si>
  <si>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</si>
  <si>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</si>
  <si>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</si>
  <si>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</si>
  <si>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</si>
  <si>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</si>
  <si>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</si>
  <si>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</si>
  <si>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</si>
  <si>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</si>
  <si>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</si>
  <si>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</si>
  <si>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</si>
  <si>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</si>
  <si>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</si>
  <si>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</si>
  <si>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</si>
  <si>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</si>
  <si>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</si>
  <si>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</si>
  <si>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</si>
  <si>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</si>
  <si>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</si>
  <si>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</si>
  <si>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</si>
  <si>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</si>
  <si>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</si>
  <si>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</si>
  <si>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</si>
  <si>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</si>
  <si>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</si>
  <si>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</si>
  <si>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</si>
  <si>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</si>
  <si>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</si>
  <si>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</si>
  <si>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</si>
  <si>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</si>
  <si>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</si>
  <si>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</si>
  <si>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</si>
  <si>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</si>
  <si>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</si>
  <si>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</si>
  <si>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</si>
  <si>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</si>
  <si>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</si>
  <si>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</si>
  <si>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</si>
  <si>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</si>
  <si>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</si>
  <si>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</si>
  <si>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</si>
  <si>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</si>
  <si>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</si>
  <si>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</si>
  <si>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</si>
  <si>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</si>
  <si>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</si>
  <si>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</si>
  <si>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</si>
  <si>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</si>
  <si>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</si>
  <si>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</si>
  <si>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</si>
  <si>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</si>
  <si>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</si>
  <si>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</si>
  <si>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</si>
  <si>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</si>
  <si>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</si>
  <si>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</si>
  <si>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</si>
  <si>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</si>
  <si>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</si>
  <si>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</si>
  <si>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</si>
  <si>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</si>
  <si>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</si>
  <si>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</si>
  <si>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</si>
  <si>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</si>
  <si>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</si>
  <si>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</si>
  <si>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</si>
  <si>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</si>
  <si>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</si>
  <si>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</si>
  <si>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</si>
  <si>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</si>
  <si>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</si>
  <si>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</si>
  <si>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</si>
  <si>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</si>
  <si>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</si>
  <si>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</si>
  <si>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</si>
  <si>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</si>
  <si>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</si>
  <si>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</si>
  <si>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</si>
  <si>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</si>
  <si>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</si>
  <si>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</si>
  <si>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</si>
  <si>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</si>
  <si>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</si>
  <si>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</si>
  <si>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</si>
  <si>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</si>
  <si>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</si>
  <si>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</si>
  <si>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</si>
  <si>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</si>
  <si>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</si>
  <si>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</si>
  <si>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</si>
  <si>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</si>
  <si>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</si>
  <si>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</si>
  <si>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</si>
  <si>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</si>
  <si>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</si>
  <si>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</si>
  <si>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</si>
  <si>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</si>
  <si>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</si>
  <si>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</si>
  <si>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</si>
  <si>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</si>
  <si>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</si>
  <si>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</si>
  <si>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</si>
  <si>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</si>
  <si>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</si>
  <si>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</si>
  <si>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</si>
  <si>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</si>
  <si>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</si>
  <si>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</si>
  <si>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</si>
  <si>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</si>
  <si>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</si>
  <si>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</si>
  <si>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</si>
  <si>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</si>
  <si>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</si>
  <si>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</si>
  <si>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</si>
  <si>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</si>
  <si>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</si>
  <si>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</si>
  <si>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</si>
  <si>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</si>
  <si>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</si>
  <si>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</si>
  <si>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</si>
  <si>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</si>
  <si>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</si>
  <si>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</si>
  <si>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</si>
  <si>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</si>
  <si>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</si>
  <si>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</si>
  <si>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</si>
  <si>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</si>
  <si>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</si>
  <si>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</si>
  <si>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</si>
  <si>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</si>
  <si>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</si>
  <si>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</si>
  <si>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</si>
  <si>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</si>
  <si>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</si>
  <si>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</si>
  <si>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</si>
  <si>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</si>
  <si>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</si>
  <si>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</si>
  <si>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</si>
  <si>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</si>
  <si>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</si>
  <si>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</si>
  <si>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</si>
  <si>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</si>
  <si>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</si>
  <si>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</si>
  <si>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</si>
  <si>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</si>
  <si>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</si>
  <si>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</si>
  <si>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</si>
  <si>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</si>
  <si>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</si>
  <si>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</si>
  <si>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</si>
  <si>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</si>
  <si>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</si>
  <si>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</si>
  <si>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</si>
  <si>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</si>
  <si>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</si>
  <si>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</si>
  <si>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</si>
  <si>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</si>
  <si>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</si>
  <si>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</si>
  <si>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</si>
  <si>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</si>
  <si>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</si>
  <si>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</si>
  <si>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</si>
  <si>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</si>
  <si>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</si>
  <si>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</si>
  <si>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</si>
  <si>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</si>
  <si>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</si>
  <si>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</si>
  <si>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</si>
  <si>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</si>
  <si>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</si>
  <si>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</si>
  <si>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</si>
  <si>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</si>
  <si>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</si>
  <si>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</si>
  <si>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</si>
  <si>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</si>
  <si>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</si>
  <si>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</si>
  <si>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</si>
  <si>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</si>
  <si>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</si>
  <si>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</si>
  <si>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</si>
  <si>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</si>
  <si>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</si>
  <si>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</si>
  <si>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</si>
  <si>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</si>
  <si>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</si>
  <si>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</si>
  <si>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</si>
  <si>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</si>
  <si>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</si>
  <si>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</si>
  <si>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</si>
  <si>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</si>
  <si>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</si>
  <si>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</si>
  <si>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</si>
  <si>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</si>
  <si>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</si>
  <si>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</si>
  <si>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</si>
  <si>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</si>
  <si>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</si>
  <si>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</si>
  <si>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</si>
  <si>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</si>
  <si>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</si>
  <si>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</si>
  <si>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</si>
  <si>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</si>
  <si>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</si>
  <si>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</si>
  <si>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</si>
  <si>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</si>
  <si>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</si>
  <si>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</si>
  <si>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</si>
  <si>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</si>
  <si>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</si>
  <si>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</si>
  <si>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</si>
  <si>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</si>
  <si>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</si>
  <si>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</si>
  <si>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</si>
  <si>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</si>
  <si>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</si>
  <si>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</si>
  <si>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</si>
  <si>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</si>
  <si>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</si>
  <si>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</si>
  <si>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</si>
  <si>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</si>
  <si>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</si>
  <si>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</si>
  <si>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</si>
  <si>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</si>
  <si>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</si>
  <si>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</si>
  <si>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</si>
  <si>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</si>
  <si>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</si>
  <si>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</si>
  <si>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</si>
  <si>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</si>
  <si>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</si>
  <si>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</si>
  <si>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</si>
  <si>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</si>
  <si>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</si>
  <si>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</si>
  <si>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</si>
  <si>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</si>
  <si>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</si>
  <si>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</si>
  <si>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</si>
  <si>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</si>
  <si>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</si>
  <si>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</si>
  <si>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</si>
  <si>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</si>
  <si>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</si>
  <si>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</si>
  <si>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</si>
  <si>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</si>
  <si>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</si>
  <si>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</si>
  <si>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</si>
  <si>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</si>
  <si>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</si>
  <si>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</si>
  <si>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</si>
  <si>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</si>
  <si>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</si>
  <si>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</si>
  <si>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</si>
  <si>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</si>
  <si>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</si>
  <si>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</si>
  <si>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</si>
  <si>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</si>
  <si>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</si>
  <si>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</si>
  <si>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</si>
  <si>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</si>
  <si>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</si>
  <si>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</si>
  <si>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</si>
  <si>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</si>
  <si>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</si>
  <si>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</si>
  <si>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</si>
  <si>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</si>
  <si>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</si>
  <si>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</si>
  <si>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</si>
  <si>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</si>
  <si>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</si>
  <si>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</si>
  <si>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</si>
  <si>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</si>
  <si>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</si>
  <si>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</si>
  <si>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</si>
  <si>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</si>
  <si>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</si>
  <si>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</si>
  <si>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</si>
  <si>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</si>
  <si>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</si>
  <si>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</si>
  <si>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</si>
  <si>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</si>
  <si>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</si>
  <si>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</si>
  <si>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</si>
  <si>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</si>
  <si>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</si>
  <si>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</si>
  <si>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</si>
  <si>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</si>
  <si>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</si>
  <si>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</si>
  <si>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</si>
  <si>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</si>
  <si>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</si>
  <si>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</si>
  <si>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</si>
  <si>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</si>
  <si>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</si>
  <si>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</si>
  <si>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</si>
  <si>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</si>
  <si>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</si>
  <si>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</si>
  <si>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</si>
  <si>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</si>
  <si>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</si>
  <si>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</si>
  <si>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</si>
  <si>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</si>
  <si>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</si>
  <si>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</si>
  <si>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</si>
  <si>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</si>
  <si>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</si>
  <si>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</si>
  <si>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</si>
  <si>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</si>
  <si>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</si>
  <si>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</si>
  <si>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</si>
  <si>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</si>
  <si>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</si>
  <si>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</si>
  <si>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</si>
  <si>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</si>
  <si>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</si>
  <si>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</si>
  <si>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</si>
  <si>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</si>
  <si>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</si>
  <si>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</si>
  <si>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</si>
  <si>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</si>
  <si>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</si>
  <si>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</si>
  <si>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</si>
  <si>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</si>
  <si>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</si>
  <si>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</si>
  <si>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</si>
  <si>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</si>
  <si>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</si>
  <si>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</si>
  <si>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</si>
  <si>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</si>
  <si>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</si>
  <si>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</si>
  <si>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</si>
  <si>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</si>
  <si>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</si>
  <si>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</si>
  <si>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</si>
  <si>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</si>
  <si>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</si>
  <si>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</si>
  <si>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</si>
  <si>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</si>
  <si>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</si>
  <si>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</si>
  <si>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</si>
  <si>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</si>
  <si>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</si>
  <si>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</si>
  <si>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</si>
  <si>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</si>
  <si>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</si>
  <si>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</si>
  <si>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</si>
  <si>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</si>
  <si>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</si>
  <si>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</si>
  <si>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</si>
  <si>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</si>
  <si>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</si>
  <si>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</si>
  <si>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</si>
  <si>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</si>
  <si>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</si>
  <si>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</si>
  <si>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</si>
  <si>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</si>
  <si>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</si>
  <si>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</si>
  <si>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</si>
  <si>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</si>
  <si>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</si>
  <si>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</si>
  <si>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</si>
  <si>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</si>
  <si>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</si>
  <si>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</si>
  <si>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</si>
  <si>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</si>
  <si>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</si>
  <si>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</si>
  <si>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</si>
  <si>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</si>
  <si>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</si>
  <si>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</si>
  <si>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</si>
  <si>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</si>
  <si>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</si>
  <si>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</si>
  <si>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</si>
  <si>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</si>
  <si>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</si>
  <si>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</si>
  <si>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</si>
  <si>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</si>
  <si>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</si>
  <si>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</si>
  <si>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</si>
  <si>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</si>
  <si>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</si>
  <si>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</si>
  <si>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</si>
  <si>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</si>
  <si>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</si>
  <si>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</si>
  <si>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</si>
  <si>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</si>
  <si>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</si>
  <si>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</si>
  <si>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</si>
  <si>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</si>
  <si>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</si>
  <si>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</si>
  <si>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</si>
  <si>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</si>
  <si>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</si>
  <si>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</si>
  <si>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</si>
  <si>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</si>
  <si>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</si>
  <si>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</si>
  <si>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</si>
  <si>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</si>
  <si>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</si>
  <si>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</si>
  <si>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</si>
  <si>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</si>
  <si>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</si>
  <si>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</si>
  <si>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</si>
  <si>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</si>
  <si>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</si>
  <si>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</si>
  <si>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</si>
  <si>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</si>
  <si>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</si>
  <si>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</si>
  <si>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</si>
  <si>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</si>
  <si>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</si>
  <si>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</si>
  <si>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</si>
  <si>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</si>
  <si>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</si>
  <si>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</si>
  <si>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</si>
  <si>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</si>
  <si>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</si>
  <si>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</si>
  <si>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</si>
  <si>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</si>
  <si>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</si>
  <si>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</si>
  <si>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</si>
  <si>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</si>
  <si>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</si>
  <si>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</si>
  <si>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</si>
  <si>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</si>
  <si>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</si>
  <si>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</si>
  <si>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</si>
  <si>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</si>
  <si>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</si>
  <si>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</si>
  <si>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</si>
  <si>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</si>
  <si>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</si>
  <si>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</si>
  <si>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</si>
  <si>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</si>
  <si>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</si>
  <si>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</si>
  <si>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</si>
  <si>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</si>
  <si>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</si>
  <si>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</si>
  <si>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</si>
  <si>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</si>
  <si>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</si>
  <si>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</si>
  <si>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</si>
  <si>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</si>
  <si>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</si>
  <si>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</si>
  <si>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</si>
  <si>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</si>
  <si>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</si>
  <si>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</si>
  <si>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</si>
  <si>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</si>
  <si>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</si>
  <si>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</si>
  <si>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</si>
  <si>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</si>
  <si>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</si>
  <si>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</si>
  <si>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</si>
  <si>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</si>
  <si>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</si>
  <si>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</si>
  <si>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</si>
  <si>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</si>
  <si>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</si>
  <si>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</si>
  <si>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</si>
  <si>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</si>
  <si>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</si>
  <si>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</si>
  <si>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</si>
  <si>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</si>
  <si>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</si>
  <si>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</si>
  <si>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</si>
  <si>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</si>
  <si>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</si>
  <si>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</si>
  <si>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</si>
  <si>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</si>
  <si>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</si>
  <si>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</si>
  <si>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</si>
  <si>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</si>
  <si>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</si>
  <si>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</si>
  <si>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</si>
  <si>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</si>
  <si>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</si>
  <si>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</si>
  <si>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</si>
  <si>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</si>
  <si>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</si>
  <si>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</si>
  <si>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</si>
  <si>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</si>
  <si>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</si>
  <si>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</si>
  <si>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</si>
  <si>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</si>
  <si>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</si>
  <si>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</si>
  <si>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</si>
  <si>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</si>
  <si>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</si>
  <si>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</si>
  <si>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</si>
  <si>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</si>
  <si>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</si>
  <si>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</si>
  <si>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</si>
  <si>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</si>
  <si>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</si>
  <si>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</si>
  <si>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</si>
  <si>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</si>
  <si>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</si>
  <si>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</si>
  <si>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</si>
  <si>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</si>
  <si>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</si>
  <si>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</si>
  <si>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</si>
  <si>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</si>
  <si>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</si>
  <si>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</si>
  <si>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</si>
  <si>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</si>
  <si>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</si>
  <si>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</si>
  <si>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</si>
  <si>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</si>
  <si>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</si>
  <si>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</si>
  <si>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</si>
  <si>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</si>
  <si>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</si>
  <si>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</si>
  <si>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</si>
  <si>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</si>
  <si>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</si>
  <si>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</si>
  <si>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</si>
  <si>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</si>
  <si>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</si>
  <si>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</si>
  <si>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</si>
  <si>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</si>
  <si>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</si>
  <si>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</si>
  <si>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</si>
  <si>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</si>
  <si>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</si>
  <si>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</si>
  <si>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</si>
  <si>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</si>
  <si>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</si>
  <si>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</si>
  <si>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</si>
  <si>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</si>
  <si>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</si>
  <si>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</si>
  <si>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</si>
  <si>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</si>
  <si>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</si>
  <si>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</si>
  <si>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</si>
  <si>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</si>
  <si>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</si>
  <si>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</si>
  <si>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</si>
  <si>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</si>
  <si>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</si>
  <si>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</si>
  <si>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</si>
  <si>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</si>
  <si>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</si>
  <si>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</si>
  <si>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</si>
  <si>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</si>
  <si>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</si>
  <si>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</si>
  <si>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</si>
  <si>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</si>
  <si>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</si>
  <si>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</si>
  <si>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</si>
  <si>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</si>
  <si>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</si>
  <si>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</si>
  <si>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</si>
  <si>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</si>
  <si>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</si>
  <si>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</si>
  <si>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</si>
  <si>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</si>
  <si>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</si>
  <si>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</si>
  <si>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</si>
  <si>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</si>
  <si>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</si>
  <si>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</si>
  <si>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</si>
  <si>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</si>
  <si>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</si>
  <si>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</si>
  <si>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</si>
  <si>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</si>
  <si>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</si>
  <si>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</si>
  <si>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</si>
  <si>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</si>
  <si>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</si>
  <si>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</si>
  <si>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</si>
  <si>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</si>
  <si>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</si>
  <si>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</si>
  <si>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</si>
  <si>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</si>
  <si>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</si>
  <si>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</si>
  <si>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</si>
  <si>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</si>
  <si>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</si>
  <si>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</si>
  <si>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</si>
  <si>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</si>
  <si>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</si>
  <si>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</si>
  <si>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</si>
  <si>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</si>
  <si>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</si>
  <si>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</si>
  <si>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</si>
  <si>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</si>
  <si>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</si>
  <si>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</si>
  <si>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</si>
  <si>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</si>
  <si>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</si>
  <si>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</si>
  <si>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</si>
  <si>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</si>
  <si>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</si>
  <si>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</si>
  <si>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</si>
  <si>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</si>
  <si>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</si>
  <si>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</si>
  <si>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</si>
  <si>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</si>
  <si>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</si>
  <si>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</si>
  <si>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</si>
  <si>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</si>
  <si>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</si>
  <si>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</si>
  <si>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</si>
  <si>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</si>
  <si>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</si>
  <si>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</si>
  <si>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</si>
  <si>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</si>
  <si>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</si>
  <si>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</si>
  <si>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</si>
  <si>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</si>
  <si>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</si>
  <si>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</si>
  <si>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</si>
  <si>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</si>
  <si>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</si>
  <si>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</si>
  <si>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</si>
  <si>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</si>
  <si>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</si>
  <si>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</si>
  <si>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</si>
  <si>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</si>
  <si>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</si>
  <si>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</si>
  <si>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</si>
  <si>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</si>
  <si>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</si>
  <si>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</si>
  <si>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</si>
  <si>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</si>
  <si>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</si>
  <si>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</si>
  <si>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</si>
  <si>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</si>
  <si>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</si>
  <si>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</si>
  <si>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</si>
  <si>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</si>
  <si>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</si>
  <si>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</si>
  <si>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</si>
  <si>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</si>
  <si>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</si>
  <si>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</si>
  <si>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</si>
  <si>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</si>
  <si>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</si>
  <si>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</si>
  <si>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</si>
  <si>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</si>
  <si>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</si>
  <si>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</si>
  <si>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</si>
  <si>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</si>
  <si>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</si>
  <si>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</si>
  <si>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</si>
  <si>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</si>
  <si>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</si>
  <si>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</si>
  <si>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</si>
  <si>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</si>
  <si>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</si>
  <si>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</si>
  <si>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</si>
  <si>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</si>
  <si>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</si>
  <si>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</si>
  <si>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</si>
  <si>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</si>
  <si>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</si>
  <si>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</si>
  <si>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</si>
  <si>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</si>
  <si>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</si>
  <si>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</si>
  <si>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</si>
  <si>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</si>
  <si>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</si>
  <si>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</si>
  <si>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</si>
  <si>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</si>
  <si>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</si>
  <si>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</si>
  <si>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</si>
  <si>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</si>
  <si>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</si>
  <si>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</si>
  <si>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</si>
  <si>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</si>
  <si>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</si>
  <si>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</si>
  <si>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</si>
  <si>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</si>
  <si>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</si>
  <si>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</si>
  <si>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</si>
  <si>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</si>
  <si>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</si>
  <si>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</si>
  <si>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</si>
  <si>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</si>
  <si>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</si>
  <si>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</si>
  <si>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</si>
  <si>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</si>
  <si>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</si>
  <si>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</si>
  <si>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</si>
  <si>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</si>
  <si>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</si>
  <si>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</si>
  <si>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</si>
  <si>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</si>
  <si>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</si>
  <si>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</si>
  <si>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</si>
  <si>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</si>
  <si>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</si>
  <si>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</si>
  <si>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</si>
  <si>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</si>
  <si>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</si>
  <si>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</si>
  <si>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</si>
  <si>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</si>
  <si>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</si>
  <si>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</si>
  <si>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</si>
  <si>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</si>
  <si>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</si>
  <si>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</si>
  <si>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</si>
  <si>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</si>
  <si>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</si>
  <si>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</si>
  <si>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</si>
  <si>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</si>
  <si>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</si>
  <si>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</si>
  <si>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</si>
  <si>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</si>
  <si>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</si>
  <si>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</si>
  <si>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</si>
  <si>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</si>
  <si>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</si>
  <si>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</si>
  <si>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</si>
  <si>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</si>
  <si>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</si>
  <si>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</si>
  <si>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</si>
  <si>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</si>
  <si>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</si>
  <si>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</si>
  <si>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</si>
  <si>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</si>
  <si>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</si>
  <si>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</si>
  <si>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</si>
  <si>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</si>
  <si>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</si>
  <si>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</si>
  <si>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</si>
  <si>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</si>
  <si>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</si>
  <si>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</si>
  <si>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</si>
  <si>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</si>
  <si>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</si>
  <si>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</si>
  <si>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</si>
  <si>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</si>
  <si>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</si>
  <si>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</si>
  <si>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</si>
  <si>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</si>
  <si>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</si>
  <si>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</si>
  <si>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</si>
  <si>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</si>
  <si>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</si>
  <si>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</si>
  <si>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</si>
  <si>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</si>
  <si>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</si>
  <si>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</si>
  <si>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</si>
  <si>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</si>
  <si>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</si>
  <si>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</si>
  <si>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</si>
  <si>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</si>
  <si>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</si>
  <si>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</si>
  <si>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</si>
  <si>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</si>
  <si>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</si>
  <si>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</si>
  <si>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</si>
  <si>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</si>
  <si>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</si>
  <si>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</si>
  <si>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</si>
  <si>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</si>
  <si>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</si>
  <si>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</si>
  <si>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</si>
  <si>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</si>
  <si>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</si>
  <si>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</si>
  <si>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</si>
  <si>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</si>
  <si>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</si>
  <si>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</si>
  <si>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</si>
  <si>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</si>
  <si>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</si>
  <si>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</si>
  <si>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</si>
  <si>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</si>
  <si>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</si>
  <si>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</si>
  <si>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</si>
  <si>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</si>
  <si>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</si>
  <si>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</si>
  <si>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</si>
  <si>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</si>
  <si>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</si>
  <si>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</si>
  <si>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</si>
  <si>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</si>
  <si>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</si>
  <si>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</si>
  <si>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</si>
  <si>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</si>
  <si>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</si>
  <si>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</si>
  <si>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</si>
  <si>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</si>
  <si>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</si>
  <si>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</si>
  <si>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</si>
  <si>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</si>
  <si>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</si>
  <si>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</si>
  <si>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</si>
  <si>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</si>
  <si>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</si>
  <si>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</si>
  <si>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</si>
  <si>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</si>
  <si>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</si>
  <si>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</si>
  <si>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</si>
  <si>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</si>
  <si>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</si>
  <si>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</si>
  <si>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</si>
  <si>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</si>
  <si>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</si>
  <si>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</si>
  <si>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</si>
  <si>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</si>
  <si>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</si>
  <si>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</si>
  <si>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</si>
  <si>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</si>
  <si>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</si>
  <si>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</si>
  <si>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</si>
  <si>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</si>
  <si>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</si>
  <si>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</si>
  <si>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</si>
  <si>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</si>
  <si>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</si>
  <si>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</si>
  <si>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</si>
  <si>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</si>
  <si>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</si>
  <si>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</si>
  <si>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</si>
  <si>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</si>
  <si>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</si>
  <si>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</si>
  <si>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</si>
  <si>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</si>
  <si>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</si>
  <si>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</si>
  <si>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</si>
  <si>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</si>
  <si>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</si>
  <si>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</si>
  <si>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</si>
  <si>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</si>
  <si>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</si>
  <si>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</si>
  <si>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</si>
  <si>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</si>
  <si>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</si>
  <si>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</si>
  <si>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</si>
  <si>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</si>
  <si>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</si>
  <si>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</si>
  <si>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</si>
  <si>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</si>
  <si>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</si>
  <si>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</si>
  <si>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</si>
  <si>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</si>
  <si>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</si>
  <si>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</si>
  <si>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</si>
  <si>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</si>
  <si>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</si>
  <si>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</si>
  <si>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</si>
  <si>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</si>
  <si>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</si>
  <si>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</si>
  <si>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</si>
  <si>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</si>
  <si>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</si>
  <si>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</si>
  <si>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</si>
  <si>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</si>
  <si>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</si>
  <si>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</si>
  <si>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</si>
  <si>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</si>
  <si>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</si>
  <si>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</si>
  <si>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</si>
  <si>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</si>
  <si>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</si>
  <si>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</si>
  <si>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</si>
  <si>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</si>
  <si>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</si>
  <si>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</si>
  <si>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</si>
  <si>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</si>
  <si>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</si>
  <si>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</si>
  <si>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</si>
  <si>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</si>
  <si>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</si>
  <si>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</si>
  <si>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</si>
  <si>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</si>
  <si>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</si>
  <si>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</si>
  <si>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</si>
  <si>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</si>
  <si>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</si>
  <si>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</si>
  <si>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</si>
  <si>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</si>
  <si>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</si>
  <si>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</si>
  <si>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</si>
  <si>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</si>
  <si>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</si>
  <si>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</si>
  <si>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</si>
  <si>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</si>
  <si>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</si>
  <si>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</si>
  <si>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</si>
  <si>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</si>
  <si>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</si>
  <si>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</si>
  <si>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</si>
  <si>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</si>
  <si>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</si>
  <si>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</si>
  <si>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</si>
  <si>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</si>
  <si>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</si>
  <si>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</si>
  <si>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</si>
  <si>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</si>
  <si>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</si>
  <si>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</si>
  <si>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</si>
  <si>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</si>
  <si>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</si>
  <si>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</si>
  <si>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</si>
  <si>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</si>
  <si>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</si>
  <si>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</si>
  <si>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</si>
  <si>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</si>
  <si>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</si>
  <si>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</si>
  <si>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</si>
  <si>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</si>
  <si>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</si>
  <si>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</si>
  <si>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</si>
  <si>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</si>
  <si>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</si>
  <si>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</si>
  <si>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</si>
  <si>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</si>
  <si>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</si>
  <si>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</si>
  <si>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</si>
  <si>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</si>
  <si>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</si>
  <si>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</si>
  <si>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</si>
  <si>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</si>
  <si>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</si>
  <si>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</si>
  <si>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</si>
  <si>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</si>
  <si>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</si>
  <si>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</si>
  <si>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</si>
  <si>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</si>
  <si>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</si>
  <si>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</si>
  <si>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</si>
  <si>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</si>
  <si>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</si>
  <si>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</si>
  <si>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</si>
  <si>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</si>
  <si>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</si>
  <si>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</si>
  <si>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</si>
  <si>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</si>
  <si>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</si>
  <si>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</si>
  <si>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</si>
  <si>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</si>
  <si>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</si>
  <si>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</si>
  <si>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</si>
  <si>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</si>
  <si>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</si>
  <si>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</si>
  <si>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</si>
  <si>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</si>
  <si>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</si>
  <si>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</si>
  <si>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</si>
  <si>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</si>
  <si>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</si>
  <si>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</si>
  <si>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</si>
  <si>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</si>
  <si>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</si>
  <si>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</si>
  <si>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</si>
  <si>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</si>
  <si>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</si>
  <si>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</si>
  <si>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</si>
  <si>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</si>
  <si>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</si>
  <si>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</si>
  <si>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</si>
  <si>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</si>
  <si>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</si>
  <si>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</si>
  <si>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</si>
  <si>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</si>
  <si>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</si>
  <si>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</si>
  <si>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</si>
  <si>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</si>
  <si>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</si>
  <si>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</si>
  <si>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</si>
  <si>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</si>
  <si>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</si>
  <si>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</si>
  <si>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</si>
  <si>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</si>
  <si>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</si>
  <si>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</si>
  <si>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</si>
  <si>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</si>
  <si>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</si>
  <si>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</si>
  <si>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</si>
  <si>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</si>
  <si>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</si>
  <si>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</si>
  <si>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</si>
  <si>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</si>
  <si>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</si>
  <si>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</si>
  <si>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</si>
  <si>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</si>
  <si>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</si>
  <si>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</si>
  <si>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</si>
  <si>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</si>
  <si>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</si>
  <si>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</si>
  <si>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</si>
  <si>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</si>
  <si>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</si>
  <si>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</si>
  <si>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</si>
  <si>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</si>
  <si>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</si>
  <si>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</si>
  <si>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</si>
  <si>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</si>
  <si>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</si>
  <si>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</si>
  <si>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</si>
  <si>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</si>
  <si>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</si>
  <si>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</si>
  <si>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</si>
  <si>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</si>
  <si>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</si>
  <si>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</si>
  <si>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</si>
  <si>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</si>
  <si>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</si>
  <si>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</si>
  <si>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</si>
  <si>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</si>
  <si>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</si>
  <si>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</si>
  <si>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</si>
  <si>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</si>
  <si>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</si>
  <si>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</si>
  <si>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</si>
  <si>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</si>
  <si>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</si>
  <si>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</si>
  <si>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</si>
  <si>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</si>
  <si>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</si>
  <si>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</si>
  <si>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</si>
  <si>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</si>
  <si>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</si>
  <si>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</si>
  <si>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</si>
  <si>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</si>
  <si>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</si>
  <si>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</si>
  <si>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</si>
  <si>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</si>
  <si>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</si>
  <si>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</si>
  <si>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</si>
  <si>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</si>
  <si>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</si>
  <si>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</si>
  <si>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</si>
  <si>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</si>
  <si>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</si>
  <si>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</si>
  <si>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</si>
  <si>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</si>
  <si>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</si>
  <si>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</si>
  <si>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</si>
  <si>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</si>
  <si>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</si>
  <si>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</si>
  <si>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</si>
  <si>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</si>
  <si>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</si>
  <si>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</si>
  <si>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</si>
  <si>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</si>
  <si>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</si>
  <si>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</si>
  <si>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</si>
  <si>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</si>
  <si>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</si>
  <si>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</si>
  <si>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</si>
  <si>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</si>
  <si>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</si>
  <si>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</si>
  <si>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</si>
  <si>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</si>
  <si>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</si>
  <si>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</si>
  <si>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</si>
  <si>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</si>
  <si>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</si>
  <si>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</si>
  <si>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</si>
  <si>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</si>
  <si>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</si>
  <si>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</si>
  <si>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</si>
  <si>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</si>
  <si>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</si>
  <si>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</si>
  <si>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</si>
  <si>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</si>
  <si>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</si>
  <si>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</si>
  <si>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</si>
  <si>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</si>
  <si>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</si>
  <si>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</si>
  <si>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</si>
  <si>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</si>
  <si>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</si>
  <si>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</si>
  <si>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</si>
  <si>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</si>
  <si>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</si>
  <si>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</si>
  <si>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</si>
  <si>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</si>
  <si>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</si>
  <si>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</si>
  <si>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</si>
  <si>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</si>
  <si>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</si>
  <si>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</si>
  <si>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</si>
  <si>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</si>
  <si>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</si>
  <si>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</si>
  <si>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</si>
  <si>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</si>
  <si>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</si>
  <si>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</si>
  <si>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</si>
  <si>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</si>
  <si>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</si>
  <si>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</si>
  <si>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</si>
  <si>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</si>
  <si>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</si>
  <si>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</si>
  <si>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</si>
  <si>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</si>
  <si>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</si>
  <si>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</si>
  <si>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</si>
  <si>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</si>
  <si>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</si>
  <si>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</si>
  <si>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</si>
  <si>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</si>
  <si>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</si>
  <si>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</si>
  <si>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</si>
  <si>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</si>
  <si>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</si>
  <si>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</si>
  <si>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</si>
  <si>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</si>
  <si>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</si>
  <si>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</si>
  <si>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</si>
  <si>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</si>
  <si>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</si>
  <si>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</si>
  <si>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</si>
  <si>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</si>
  <si>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</si>
  <si>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</si>
  <si>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</si>
  <si>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</si>
  <si>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</si>
  <si>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</si>
  <si>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</si>
  <si>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</si>
  <si>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</si>
  <si>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</si>
  <si>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</si>
  <si>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</si>
  <si>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</si>
  <si>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</si>
  <si>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</si>
  <si>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</si>
  <si>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</si>
  <si>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</si>
  <si>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</si>
  <si>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</si>
  <si>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</si>
  <si>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</si>
  <si>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</si>
  <si>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</si>
  <si>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</si>
  <si>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</si>
  <si>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</si>
  <si>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</si>
  <si>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</si>
  <si>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</si>
  <si>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</si>
  <si>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</si>
  <si>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</si>
  <si>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</si>
  <si>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</si>
  <si>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</si>
  <si>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</si>
  <si>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</si>
  <si>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</si>
  <si>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</si>
  <si>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</si>
  <si>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</si>
  <si>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</si>
  <si>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</si>
  <si>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</si>
  <si>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</si>
  <si>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</si>
  <si>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</si>
  <si>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</si>
  <si>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</si>
  <si>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</si>
  <si>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</si>
  <si>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</si>
  <si>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</si>
  <si>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</si>
  <si>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</si>
  <si>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</si>
  <si>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</si>
  <si>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</si>
  <si>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</si>
  <si>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</si>
  <si>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</si>
  <si>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</si>
  <si>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</si>
  <si>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</si>
  <si>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</si>
  <si>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</si>
  <si>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</si>
  <si>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</si>
  <si>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</si>
  <si>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</si>
  <si>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</si>
  <si>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</si>
  <si>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</si>
  <si>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</si>
  <si>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</si>
  <si>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</si>
  <si>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</si>
  <si>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</si>
  <si>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</si>
  <si>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</si>
  <si>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</si>
  <si>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</si>
  <si>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</si>
  <si>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</si>
  <si>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</si>
  <si>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</si>
  <si>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</si>
  <si>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</si>
  <si>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</si>
  <si>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</si>
  <si>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</si>
  <si>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</si>
  <si>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</si>
  <si>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</si>
  <si>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</si>
  <si>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</si>
  <si>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</si>
  <si>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</si>
  <si>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</si>
  <si>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</si>
  <si>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</si>
  <si>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</si>
  <si>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</si>
  <si>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</si>
  <si>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</si>
  <si>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</si>
  <si>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</si>
  <si>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</si>
  <si>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</si>
  <si>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</si>
  <si>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</si>
  <si>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</si>
  <si>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</si>
  <si>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</si>
  <si>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</si>
  <si>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</si>
  <si>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</si>
  <si>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</si>
  <si>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</si>
  <si>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</si>
  <si>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</si>
  <si>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</si>
  <si>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</si>
  <si>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</si>
  <si>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</si>
  <si>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</si>
  <si>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</si>
  <si>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</si>
  <si>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</si>
  <si>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</si>
  <si>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</si>
  <si>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</si>
  <si>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</si>
  <si>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</si>
  <si>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</si>
  <si>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</si>
  <si>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</si>
  <si>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</si>
  <si>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</si>
  <si>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</si>
  <si>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</si>
  <si>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</si>
  <si>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</si>
  <si>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</si>
  <si>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</si>
  <si>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</si>
  <si>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</si>
  <si>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</si>
  <si>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</si>
  <si>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</si>
  <si>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</si>
  <si>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</si>
  <si>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</si>
  <si>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</si>
  <si>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</si>
  <si>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</si>
  <si>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</si>
  <si>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</si>
  <si>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</si>
  <si>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</si>
  <si>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</si>
  <si>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</si>
  <si>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</si>
  <si>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</si>
  <si>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</si>
  <si>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</si>
  <si>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</si>
  <si>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</si>
  <si>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</si>
  <si>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</si>
  <si>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</si>
  <si>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</si>
  <si>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</si>
  <si>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</si>
  <si>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</si>
  <si>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</si>
  <si>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</si>
  <si>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</si>
  <si>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</si>
  <si>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</si>
  <si>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</si>
  <si>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</si>
  <si>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</si>
  <si>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</si>
  <si>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</si>
  <si>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</si>
  <si>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</si>
  <si>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</si>
  <si>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</si>
  <si>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</si>
  <si>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</si>
  <si>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</si>
  <si>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</si>
  <si>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</si>
  <si>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</si>
  <si>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</si>
  <si>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</si>
  <si>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</si>
  <si>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</si>
  <si>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</si>
  <si>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</si>
  <si>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</si>
  <si>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</si>
  <si>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</si>
  <si>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</si>
  <si>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</si>
  <si>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</si>
  <si>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</si>
  <si>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</si>
  <si>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</si>
  <si>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</si>
  <si>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</si>
  <si>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</si>
  <si>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</si>
  <si>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</si>
  <si>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</si>
  <si>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</si>
  <si>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</si>
  <si>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</si>
  <si>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</si>
  <si>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</si>
  <si>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</si>
  <si>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</si>
  <si>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</si>
  <si>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</si>
  <si>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</si>
  <si>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</si>
  <si>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</si>
  <si>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</si>
  <si>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</si>
  <si>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</si>
  <si>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</si>
  <si>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</si>
  <si>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</si>
  <si>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</si>
  <si>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</si>
  <si>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</si>
  <si>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</si>
  <si>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</si>
  <si>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</si>
  <si>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</si>
  <si>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</si>
  <si>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</si>
  <si>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</si>
  <si>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</si>
  <si>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</si>
  <si>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</si>
  <si>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</si>
  <si>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</si>
  <si>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</si>
  <si>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</si>
  <si>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</si>
  <si>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</si>
  <si>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</si>
  <si>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</si>
  <si>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</si>
  <si>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</si>
  <si>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</si>
  <si>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</si>
  <si>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</si>
  <si>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</si>
  <si>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</si>
  <si>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</si>
  <si>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</si>
  <si>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</si>
  <si>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</si>
  <si>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</si>
  <si>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</si>
  <si>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</si>
  <si>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</si>
  <si>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</si>
  <si>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</si>
  <si>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</si>
  <si>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</si>
  <si>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</si>
  <si>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</si>
  <si>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</si>
  <si>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</si>
  <si>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</si>
  <si>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</si>
  <si>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</si>
  <si>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</si>
  <si>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</si>
  <si>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</si>
  <si>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</si>
  <si>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</si>
  <si>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</si>
  <si>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</si>
  <si>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</si>
  <si>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</si>
  <si>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</si>
  <si>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</si>
  <si>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</si>
  <si>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</si>
  <si>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</si>
  <si>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</si>
  <si>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</si>
  <si>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</si>
  <si>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</si>
  <si>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</si>
  <si>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</si>
  <si>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</si>
  <si>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</si>
  <si>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</si>
  <si>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</si>
  <si>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</si>
  <si>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</si>
  <si>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</si>
  <si>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</si>
  <si>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</si>
  <si>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</si>
  <si>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</si>
  <si>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</si>
  <si>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</si>
  <si>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</si>
  <si>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</si>
  <si>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</si>
  <si>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</si>
  <si>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</si>
  <si>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</si>
  <si>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</si>
  <si>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</si>
  <si>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</si>
  <si>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</si>
  <si>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</si>
  <si>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</si>
  <si>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</si>
  <si>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</si>
  <si>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</si>
  <si>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</si>
  <si>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</si>
  <si>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</si>
  <si>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</si>
  <si>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</si>
  <si>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</si>
  <si>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</si>
  <si>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</si>
  <si>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</si>
  <si>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</si>
  <si>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</si>
  <si>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</si>
  <si>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</si>
  <si>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</si>
  <si>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</si>
  <si>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</si>
  <si>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</si>
  <si>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</si>
  <si>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</si>
  <si>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</si>
  <si>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</si>
  <si>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</si>
  <si>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</si>
  <si>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</si>
  <si>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</si>
  <si>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</si>
  <si>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</si>
  <si>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</si>
  <si>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</si>
  <si>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</si>
  <si>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</si>
  <si>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</si>
  <si>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</si>
  <si>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</si>
  <si>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</si>
  <si>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</si>
  <si>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</si>
  <si>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</si>
  <si>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</si>
  <si>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</si>
  <si>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</si>
  <si>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</si>
  <si>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</si>
  <si>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</si>
  <si>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</si>
  <si>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</si>
  <si>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</si>
  <si>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</si>
  <si>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</si>
  <si>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</si>
  <si>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</si>
  <si>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</si>
  <si>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</si>
  <si>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</si>
  <si>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</si>
  <si>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</si>
  <si>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</si>
  <si>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</si>
  <si>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</si>
  <si>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</si>
  <si>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</si>
  <si>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</si>
  <si>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</si>
  <si>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</si>
  <si>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</si>
  <si>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</si>
  <si>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</si>
  <si>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</si>
  <si>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</si>
  <si>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</si>
  <si>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</si>
  <si>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</si>
  <si>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</si>
  <si>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</si>
  <si>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</si>
  <si>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</si>
  <si>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</si>
  <si>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</si>
  <si>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</si>
  <si>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</si>
  <si>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</si>
  <si>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</si>
  <si>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</si>
  <si>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</si>
  <si>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</si>
  <si>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</si>
  <si>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</si>
  <si>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</si>
  <si>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</si>
  <si>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</si>
  <si>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</si>
  <si>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</si>
  <si>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</si>
  <si>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</si>
  <si>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</si>
  <si>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</si>
  <si>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</si>
  <si>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</si>
  <si>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</si>
  <si>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</si>
  <si>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</si>
  <si>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</si>
  <si>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</si>
  <si>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</si>
  <si>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</si>
  <si>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</si>
  <si>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</si>
  <si>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</si>
  <si>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</si>
  <si>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</si>
  <si>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</si>
  <si>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</si>
  <si>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</si>
  <si>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</si>
  <si>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</si>
  <si>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</si>
  <si>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</si>
  <si>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</si>
  <si>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</si>
  <si>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</si>
  <si>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</si>
  <si>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</si>
  <si>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</si>
  <si>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</si>
  <si>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</si>
  <si>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</si>
  <si>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</si>
  <si>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</si>
  <si>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</si>
  <si>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</si>
  <si>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</si>
  <si>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</si>
  <si>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</si>
  <si>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</si>
  <si>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</si>
  <si>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</si>
  <si>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</si>
  <si>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</si>
  <si>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</si>
  <si>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</si>
  <si>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</si>
  <si>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</si>
  <si>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</si>
  <si>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</si>
  <si>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</si>
  <si>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</si>
  <si>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</si>
  <si>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</si>
  <si>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</si>
  <si>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</si>
  <si>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</si>
  <si>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</si>
  <si>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</si>
  <si>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</si>
  <si>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</si>
  <si>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</si>
  <si>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</si>
  <si>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</si>
  <si>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</si>
  <si>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</si>
  <si>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</si>
  <si>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</si>
  <si>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</si>
  <si>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</si>
  <si>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</si>
  <si>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</si>
  <si>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</si>
  <si>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</si>
  <si>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</si>
  <si>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</si>
  <si>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</si>
  <si>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</si>
  <si>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</si>
  <si>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</si>
  <si>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</si>
  <si>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</si>
  <si>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</si>
  <si>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</si>
  <si>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</si>
  <si>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</si>
  <si>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</si>
  <si>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</si>
  <si>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</si>
  <si>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</si>
  <si>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</si>
  <si>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</si>
  <si>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</si>
  <si>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</si>
  <si>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</si>
  <si>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</si>
  <si>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</si>
  <si>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</si>
  <si>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</si>
  <si>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</si>
  <si>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</si>
  <si>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</si>
  <si>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</si>
  <si>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</si>
  <si>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</si>
  <si>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</si>
  <si>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</si>
  <si>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</si>
  <si>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</si>
  <si>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</si>
  <si>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</si>
  <si>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</si>
  <si>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</si>
  <si>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</si>
  <si>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</si>
  <si>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</si>
  <si>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</si>
  <si>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</si>
  <si>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</si>
  <si>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</si>
  <si>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</si>
  <si>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</si>
  <si>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</si>
  <si>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</si>
  <si>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</si>
  <si>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</si>
  <si>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</si>
  <si>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</si>
  <si>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</si>
  <si>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</si>
  <si>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</si>
  <si>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</si>
  <si>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</si>
  <si>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</si>
  <si>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</si>
  <si>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</si>
  <si>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</si>
  <si>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</si>
  <si>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</si>
  <si>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</si>
  <si>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</si>
  <si>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</si>
  <si>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</si>
  <si>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</si>
  <si>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</si>
  <si>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</si>
  <si>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</si>
  <si>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</si>
  <si>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</si>
  <si>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</si>
  <si>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</si>
  <si>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</si>
  <si>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</si>
  <si>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</si>
  <si>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</si>
  <si>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</si>
  <si>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</si>
  <si>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</si>
  <si>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</si>
  <si>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</si>
  <si>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</si>
  <si>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</si>
  <si>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</si>
  <si>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</si>
  <si>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</si>
  <si>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</si>
  <si>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</si>
  <si>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</si>
  <si>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</si>
  <si>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</si>
  <si>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</si>
  <si>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</si>
  <si>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</si>
  <si>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</si>
  <si>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</si>
  <si>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</si>
  <si>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</si>
  <si>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</si>
  <si>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</si>
  <si>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</si>
  <si>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</si>
  <si>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</si>
  <si>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</si>
  <si>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</si>
  <si>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</si>
  <si>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</si>
  <si>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</si>
  <si>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</si>
  <si>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</si>
  <si>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</si>
  <si>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</si>
  <si>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</si>
  <si>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</si>
  <si>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</si>
  <si>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</si>
  <si>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</si>
  <si>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</si>
  <si>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</si>
  <si>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</si>
  <si>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</si>
  <si>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</si>
  <si>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</si>
  <si>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</si>
  <si>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</si>
  <si>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</si>
  <si>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</si>
  <si>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</si>
  <si>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</si>
  <si>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</si>
  <si>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</si>
  <si>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</si>
  <si>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</si>
  <si>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</si>
  <si>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</si>
  <si>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</si>
  <si>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</si>
  <si>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</si>
  <si>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</si>
  <si>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</si>
  <si>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</si>
  <si>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</si>
  <si>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</si>
  <si>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</si>
  <si>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</si>
  <si>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</si>
  <si>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</si>
  <si>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</si>
  <si>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</si>
  <si>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</si>
  <si>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</si>
  <si>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</si>
  <si>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</si>
  <si>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</si>
  <si>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</si>
  <si>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</si>
  <si>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</si>
  <si>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</si>
  <si>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</si>
  <si>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</si>
  <si>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</si>
  <si>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</si>
  <si>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</si>
  <si>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</si>
  <si>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</si>
  <si>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</si>
  <si>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</si>
  <si>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</si>
  <si>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</si>
  <si>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</si>
  <si>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</si>
  <si>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</si>
  <si>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</si>
  <si>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</si>
  <si>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</si>
  <si>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</si>
  <si>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</si>
  <si>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</si>
  <si>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</si>
  <si>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</si>
  <si>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</si>
  <si>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</si>
  <si>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</si>
  <si>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</si>
  <si>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</si>
  <si>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</si>
  <si>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</si>
  <si>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</si>
  <si>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</si>
  <si>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</si>
  <si>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</si>
  <si>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</si>
  <si>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</si>
  <si>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</si>
  <si>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</si>
  <si>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</si>
  <si>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</si>
  <si>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</si>
  <si>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</si>
  <si>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</si>
  <si>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</si>
  <si>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</si>
  <si>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</si>
  <si>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</si>
  <si>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</si>
  <si>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</si>
  <si>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</si>
  <si>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</si>
  <si>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</si>
  <si>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</si>
  <si>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</si>
  <si>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</si>
  <si>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</si>
  <si>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</si>
  <si>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</si>
  <si>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</si>
  <si>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</si>
  <si>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</si>
  <si>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</si>
  <si>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</si>
  <si>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</si>
  <si>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</si>
  <si>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</si>
  <si>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</si>
  <si>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</si>
  <si>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</si>
  <si>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</si>
  <si>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</si>
  <si>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</si>
  <si>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</si>
  <si>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</si>
  <si>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</si>
  <si>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</si>
  <si>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</si>
  <si>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</si>
  <si>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</si>
  <si>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</si>
  <si>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</si>
  <si>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</si>
  <si>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</si>
  <si>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</si>
  <si>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</si>
  <si>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</si>
  <si>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</si>
  <si>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</si>
  <si>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</si>
  <si>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</si>
  <si>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</si>
  <si>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</si>
  <si>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</si>
  <si>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</si>
  <si>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</si>
  <si>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</si>
  <si>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</si>
  <si>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</si>
  <si>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</si>
  <si>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</si>
  <si>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</si>
  <si>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</si>
  <si>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</si>
  <si>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</si>
  <si>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</si>
  <si>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</si>
  <si>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</si>
  <si>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</si>
  <si>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</si>
  <si>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</si>
  <si>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</si>
  <si>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</si>
  <si>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</si>
  <si>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</si>
  <si>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</si>
  <si>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</si>
  <si>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</si>
  <si>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</si>
  <si>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</si>
  <si>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</si>
  <si>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</si>
  <si>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</si>
  <si>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</si>
  <si>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</si>
  <si>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</si>
  <si>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</si>
  <si>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</si>
  <si>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</si>
  <si>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</si>
  <si>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</si>
  <si>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</si>
  <si>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</si>
  <si>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</si>
  <si>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</si>
  <si>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</si>
  <si>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</si>
  <si>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</si>
  <si>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</si>
  <si>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</si>
  <si>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</si>
  <si>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</si>
  <si>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</si>
  <si>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</si>
  <si>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</si>
  <si>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</si>
  <si>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</si>
  <si>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</si>
  <si>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</si>
  <si>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</si>
  <si>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</si>
  <si>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</si>
  <si>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</si>
  <si>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</si>
  <si>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</si>
  <si>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</si>
  <si>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</si>
  <si>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</si>
  <si>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</si>
  <si>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</si>
  <si>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</si>
  <si>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</si>
  <si>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</si>
  <si>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</si>
  <si>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</si>
  <si>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</si>
  <si>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</si>
  <si>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</si>
  <si>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</si>
  <si>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</si>
  <si>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</si>
  <si>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</si>
  <si>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</si>
  <si>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</si>
  <si>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</si>
  <si>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</si>
  <si>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</si>
  <si>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</si>
  <si>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</si>
  <si>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</si>
  <si>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</si>
  <si>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</si>
  <si>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</si>
  <si>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</si>
  <si>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</si>
  <si>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</si>
  <si>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</si>
  <si>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</si>
  <si>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</si>
  <si>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</si>
  <si>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</si>
  <si>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</si>
  <si>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</si>
  <si>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</si>
  <si>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</si>
  <si>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</si>
  <si>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</si>
  <si>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</si>
  <si>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</si>
  <si>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</si>
  <si>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</si>
  <si>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</si>
  <si>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</si>
  <si>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</si>
  <si>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</si>
  <si>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</si>
  <si>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</si>
  <si>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</si>
  <si>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</si>
  <si>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</si>
  <si>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</si>
  <si>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</si>
  <si>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</si>
  <si>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</si>
  <si>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</si>
  <si>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</si>
  <si>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</si>
  <si>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</si>
  <si>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</si>
  <si>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</si>
  <si>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</si>
  <si>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</si>
  <si>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</si>
  <si>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</si>
  <si>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</si>
  <si>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</si>
  <si>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</si>
  <si>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</si>
  <si>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</si>
  <si>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</si>
  <si>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</si>
  <si>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</si>
  <si>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</si>
  <si>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</si>
  <si>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</si>
  <si>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</si>
  <si>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</si>
  <si>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</si>
  <si>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</si>
  <si>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</si>
  <si>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</si>
  <si>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</si>
  <si>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</si>
  <si>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</si>
  <si>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</si>
  <si>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</si>
  <si>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</si>
  <si>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</si>
  <si>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</si>
  <si>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</si>
  <si>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</si>
  <si>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</si>
  <si>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</si>
  <si>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</si>
  <si>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</si>
  <si>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</si>
  <si>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</si>
  <si>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</si>
  <si>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</si>
  <si>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</si>
  <si>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</si>
  <si>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</si>
  <si>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</si>
  <si>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</si>
  <si>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</si>
  <si>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</si>
  <si>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</si>
  <si>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</si>
  <si>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</si>
  <si>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</si>
  <si>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</si>
  <si>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</si>
  <si>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</si>
  <si>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</si>
  <si>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</si>
  <si>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</si>
  <si>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</si>
  <si>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</si>
  <si>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</si>
  <si>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</si>
  <si>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</si>
  <si>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</si>
  <si>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</si>
  <si>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</si>
  <si>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</si>
  <si>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</si>
  <si>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</si>
  <si>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</si>
  <si>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</si>
  <si>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</si>
  <si>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</si>
  <si>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</si>
  <si>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</si>
  <si>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</si>
  <si>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</si>
  <si>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</si>
  <si>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</si>
  <si>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</si>
  <si>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</si>
  <si>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</si>
  <si>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</si>
  <si>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</si>
  <si>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</si>
  <si>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</si>
  <si>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</si>
  <si>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</si>
  <si>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</si>
  <si>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</si>
  <si>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</si>
  <si>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</si>
  <si>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</si>
  <si>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</si>
  <si>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</si>
  <si>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</si>
  <si>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</si>
  <si>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</si>
  <si>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</si>
  <si>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</si>
  <si>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</si>
  <si>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</si>
  <si>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</si>
  <si>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</si>
  <si>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</si>
  <si>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</si>
  <si>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</si>
  <si>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</si>
  <si>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</si>
  <si>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</si>
  <si>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</si>
  <si>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</si>
  <si>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</si>
  <si>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</si>
  <si>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</si>
  <si>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</si>
  <si>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</si>
  <si>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</si>
  <si>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</si>
  <si>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</si>
  <si>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</si>
  <si>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</si>
  <si>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</si>
  <si>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</si>
  <si>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</si>
  <si>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</si>
  <si>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</si>
  <si>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</si>
  <si>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</si>
  <si>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</si>
  <si>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</si>
  <si>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</si>
  <si>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</si>
  <si>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</si>
  <si>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</si>
  <si>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</si>
  <si>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</si>
  <si>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</si>
  <si>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</si>
  <si>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</si>
  <si>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</si>
  <si>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</si>
  <si>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</si>
  <si>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</si>
  <si>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</si>
  <si>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</si>
  <si>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</si>
  <si>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</si>
  <si>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</si>
  <si>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</si>
  <si>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</si>
  <si>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</si>
  <si>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</si>
  <si>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</si>
  <si>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</si>
  <si>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</si>
  <si>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</si>
  <si>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</si>
  <si>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</si>
  <si>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</si>
  <si>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</si>
  <si>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</si>
  <si>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</si>
  <si>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</si>
  <si>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</si>
  <si>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</si>
  <si>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</si>
  <si>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</si>
  <si>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</si>
  <si>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</si>
  <si>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</si>
  <si>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</si>
  <si>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</si>
  <si>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</si>
  <si>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</si>
  <si>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</si>
  <si>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</si>
  <si>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</si>
  <si>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</si>
  <si>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</si>
  <si>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</si>
  <si>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</si>
  <si>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</si>
  <si>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</si>
  <si>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</si>
  <si>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</si>
  <si>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</si>
  <si>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</si>
  <si>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</si>
  <si>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</si>
  <si>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</si>
  <si>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</si>
  <si>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</si>
  <si>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</si>
  <si>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</si>
  <si>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</si>
  <si>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</si>
  <si>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</si>
  <si>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</si>
  <si>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</si>
  <si>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</si>
  <si>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</si>
  <si>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</si>
  <si>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</si>
  <si>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</si>
  <si>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</si>
  <si>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</si>
  <si>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</si>
  <si>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</si>
  <si>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</si>
  <si>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</si>
  <si>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</si>
  <si>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</si>
  <si>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</si>
  <si>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</si>
  <si>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</si>
  <si>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</si>
  <si>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</si>
  <si>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</si>
  <si>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</si>
  <si>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</si>
  <si>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</si>
  <si>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</si>
  <si>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</si>
  <si>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</si>
  <si>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</si>
  <si>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</si>
  <si>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</si>
  <si>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</si>
  <si>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</si>
  <si>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</si>
  <si>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</si>
  <si>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</si>
  <si>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</si>
  <si>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</si>
  <si>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</si>
  <si>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</si>
  <si>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</si>
  <si>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</si>
  <si>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</si>
  <si>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</si>
  <si>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</si>
  <si>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</si>
  <si>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</si>
  <si>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</si>
  <si>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</si>
  <si>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</si>
  <si>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</si>
  <si>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</si>
  <si>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</si>
  <si>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</si>
  <si>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</si>
  <si>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</si>
  <si>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</si>
  <si>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</si>
  <si>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</si>
  <si>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</si>
  <si>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</si>
  <si>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</si>
  <si>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</si>
  <si>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</si>
  <si>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</si>
  <si>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</si>
  <si>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</si>
  <si>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</si>
  <si>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</si>
  <si>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</si>
  <si>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</si>
  <si>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</si>
  <si>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</si>
  <si>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</si>
  <si>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</si>
  <si>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</si>
  <si>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</si>
  <si>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</si>
  <si>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</si>
  <si>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</si>
  <si>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</si>
  <si>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</si>
  <si>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</si>
  <si>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</si>
  <si>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</si>
  <si>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</si>
  <si>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</si>
  <si>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</si>
  <si>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</si>
  <si>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</si>
  <si>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</si>
  <si>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</si>
  <si>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</si>
  <si>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</si>
  <si>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</si>
  <si>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</si>
  <si>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</si>
  <si>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</si>
  <si>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</si>
  <si>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</si>
  <si>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</si>
  <si>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</si>
  <si>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</si>
  <si>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</si>
  <si>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</si>
  <si>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</si>
  <si>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</si>
  <si>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</si>
  <si>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</si>
  <si>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</si>
  <si>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</si>
  <si>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</si>
  <si>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</si>
  <si>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</si>
  <si>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</si>
  <si>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</si>
  <si>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</si>
  <si>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</si>
  <si>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</si>
  <si>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</si>
  <si>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</si>
  <si>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</si>
  <si>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</si>
  <si>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</si>
  <si>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</si>
  <si>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</si>
  <si>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</si>
  <si>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</si>
  <si>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</si>
  <si>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</si>
  <si>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</si>
  <si>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</si>
  <si>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</si>
  <si>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</si>
  <si>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</si>
  <si>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</si>
  <si>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</si>
  <si>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</si>
  <si>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</si>
  <si>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</si>
  <si>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</si>
  <si>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</si>
  <si>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</si>
  <si>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</si>
  <si>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</si>
  <si>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</si>
  <si>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</si>
  <si>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</si>
  <si>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</si>
  <si>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</si>
  <si>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</si>
  <si>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</si>
  <si>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</si>
  <si>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</si>
  <si>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</si>
  <si>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</si>
  <si>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</si>
  <si>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</si>
  <si>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</si>
  <si>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</si>
  <si>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</si>
  <si>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</si>
  <si>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</si>
  <si>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</si>
  <si>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</si>
  <si>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</si>
  <si>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</si>
  <si>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</si>
  <si>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</si>
  <si>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</si>
  <si>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</si>
  <si>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</si>
  <si>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</si>
  <si>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</si>
  <si>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</si>
  <si>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</si>
  <si>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</si>
  <si>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</si>
  <si>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</si>
  <si>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</si>
  <si>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</si>
  <si>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</si>
  <si>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</si>
  <si>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</si>
  <si>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</si>
  <si>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</si>
  <si>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</si>
  <si>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</si>
  <si>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</si>
  <si>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</si>
  <si>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</si>
  <si>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</si>
  <si>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</si>
  <si>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</si>
  <si>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</si>
  <si>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</si>
  <si>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</si>
  <si>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</si>
  <si>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</si>
  <si>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</si>
  <si>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</si>
  <si>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</si>
  <si>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</si>
  <si>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</si>
  <si>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</si>
  <si>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</si>
  <si>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</si>
  <si>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</si>
  <si>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</si>
  <si>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</si>
  <si>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</si>
  <si>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</si>
  <si>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</si>
  <si>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</si>
  <si>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</si>
  <si>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</si>
  <si>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</si>
  <si>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</si>
  <si>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</si>
  <si>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</si>
  <si>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</si>
  <si>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</si>
  <si>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</si>
  <si>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</si>
  <si>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</si>
  <si>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</si>
  <si>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</si>
  <si>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</si>
  <si>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</si>
  <si>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</si>
  <si>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</si>
  <si>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</si>
  <si>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</si>
  <si>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</si>
  <si>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</si>
  <si>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</si>
  <si>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</si>
  <si>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</si>
  <si>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</si>
  <si>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</si>
  <si>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</si>
  <si>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</si>
  <si>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</si>
  <si>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</si>
  <si>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</si>
  <si>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</si>
  <si>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</si>
  <si>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</si>
  <si>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</si>
  <si>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</si>
  <si>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</si>
  <si>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</si>
  <si>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</si>
  <si>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</si>
  <si>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</si>
  <si>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</si>
  <si>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</si>
  <si>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</si>
  <si>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</si>
  <si>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</si>
  <si>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</si>
  <si>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</si>
  <si>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</si>
  <si>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</si>
  <si>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</si>
  <si>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</si>
  <si>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</si>
  <si>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</si>
  <si>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</si>
  <si>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</si>
  <si>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</si>
  <si>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</si>
  <si>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</si>
  <si>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</si>
  <si>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</si>
  <si>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</si>
  <si>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</si>
  <si>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</si>
  <si>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</si>
  <si>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</si>
  <si>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</si>
  <si>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</si>
  <si>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</si>
  <si>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</si>
  <si>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</si>
  <si>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</si>
  <si>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</si>
  <si>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</si>
  <si>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</si>
  <si>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</si>
  <si>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</si>
  <si>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</si>
  <si>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</si>
  <si>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</si>
  <si>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</si>
  <si>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</si>
  <si>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</si>
  <si>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</si>
  <si>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</si>
  <si>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</si>
  <si>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</si>
  <si>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</si>
  <si>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</si>
  <si>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</si>
  <si>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</si>
  <si>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</si>
  <si>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</si>
  <si>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</si>
  <si>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</si>
  <si>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</si>
  <si>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</si>
  <si>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</si>
  <si>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</si>
  <si>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</si>
  <si>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</si>
  <si>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</si>
  <si>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</si>
  <si>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</si>
  <si>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</si>
  <si>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</si>
  <si>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</si>
  <si>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</si>
  <si>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</si>
  <si>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</si>
  <si>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</si>
  <si>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</si>
  <si>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</si>
  <si>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</si>
  <si>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</si>
  <si>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</si>
  <si>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</si>
  <si>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</si>
  <si>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</si>
  <si>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</si>
  <si>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</si>
  <si>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</si>
  <si>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</si>
  <si>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</si>
  <si>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</si>
  <si>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</si>
  <si>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</si>
  <si>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</si>
  <si>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</si>
  <si>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</si>
  <si>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</si>
  <si>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</si>
  <si>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</si>
  <si>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</si>
  <si>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</si>
  <si>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</si>
  <si>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</si>
  <si>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</si>
  <si>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</si>
  <si>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</si>
  <si>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</si>
  <si>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</si>
  <si>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</si>
  <si>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</si>
  <si>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</si>
  <si>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</si>
  <si>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</si>
  <si>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</si>
  <si>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</si>
  <si>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</si>
  <si>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</si>
  <si>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</si>
  <si>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</si>
  <si>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</si>
  <si>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</si>
  <si>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</si>
  <si>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</si>
  <si>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</si>
  <si>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</si>
  <si>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</si>
  <si>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</si>
  <si>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</si>
  <si>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</si>
  <si>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</si>
  <si>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</si>
  <si>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</si>
  <si>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</si>
  <si>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</si>
  <si>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</si>
  <si>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</si>
  <si>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</si>
  <si>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</si>
  <si>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</si>
  <si>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</si>
  <si>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</si>
  <si>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</si>
  <si>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</si>
  <si>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</si>
  <si>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</si>
  <si>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</si>
  <si>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</si>
  <si>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</si>
  <si>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</si>
  <si>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</si>
  <si>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</si>
  <si>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</si>
  <si>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</si>
  <si>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</si>
  <si>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</si>
  <si>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</si>
  <si>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</si>
  <si>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</si>
  <si>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</si>
  <si>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</si>
  <si>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</si>
  <si>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</si>
  <si>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</si>
  <si>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</si>
  <si>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</si>
  <si>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</si>
  <si>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</si>
  <si>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</si>
  <si>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</si>
  <si>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</si>
  <si>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</si>
  <si>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</si>
  <si>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</si>
  <si>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</si>
  <si>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</si>
  <si>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</si>
  <si>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</si>
  <si>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</si>
  <si>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</si>
  <si>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</si>
  <si>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</si>
  <si>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</si>
  <si>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</si>
  <si>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</si>
  <si>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</si>
  <si>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</si>
  <si>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</si>
  <si>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</si>
  <si>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</si>
  <si>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</si>
  <si>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</si>
  <si>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</si>
  <si>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</si>
  <si>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</si>
  <si>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</si>
  <si>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</si>
  <si>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</si>
  <si>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</si>
  <si>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</si>
  <si>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</si>
  <si>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</si>
  <si>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</si>
  <si>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</si>
  <si>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</si>
  <si>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</si>
  <si>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</si>
  <si>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</si>
  <si>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</si>
  <si>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</si>
  <si>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</si>
  <si>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</si>
  <si>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</si>
  <si>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</si>
  <si>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</si>
  <si>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</si>
  <si>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</si>
  <si>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</si>
  <si>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</si>
  <si>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</si>
  <si>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</si>
  <si>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</si>
  <si>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</si>
  <si>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</si>
  <si>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</si>
  <si>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</si>
  <si>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</si>
  <si>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</si>
  <si>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</si>
  <si>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</si>
  <si>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</si>
  <si>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</si>
  <si>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</si>
  <si>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</si>
  <si>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</si>
  <si>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</si>
  <si>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</si>
  <si>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</si>
  <si>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</si>
  <si>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</si>
  <si>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</si>
  <si>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</si>
  <si>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</si>
  <si>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</si>
  <si>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</si>
  <si>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</si>
  <si>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</si>
  <si>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</si>
  <si>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</si>
  <si>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</si>
  <si>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</si>
  <si>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</si>
  <si>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</si>
  <si>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</si>
  <si>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</si>
  <si>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</si>
  <si>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</si>
  <si>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</si>
  <si>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</si>
  <si>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</si>
  <si>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</si>
  <si>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</si>
  <si>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</si>
  <si>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</si>
  <si>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</si>
  <si>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</si>
  <si>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</si>
  <si>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</si>
  <si>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</si>
  <si>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</si>
  <si>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</si>
  <si>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</si>
  <si>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</si>
  <si>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</si>
  <si>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</si>
  <si>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</si>
  <si>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</si>
  <si>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</si>
  <si>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</si>
  <si>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</si>
  <si>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</si>
  <si>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</si>
  <si>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</si>
  <si>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</si>
  <si>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</si>
  <si>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</si>
  <si>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</si>
  <si>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</si>
  <si>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</si>
  <si>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</si>
  <si>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</si>
  <si>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</si>
  <si>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</si>
  <si>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</si>
  <si>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</si>
  <si>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</si>
  <si>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</si>
  <si>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</si>
  <si>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</si>
  <si>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</si>
  <si>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</si>
  <si>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</si>
  <si>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</si>
  <si>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</si>
  <si>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</si>
  <si>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</si>
  <si>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</si>
  <si>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</si>
  <si>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</si>
  <si>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</si>
  <si>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</si>
  <si>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</si>
  <si>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</si>
  <si>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</si>
  <si>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</si>
  <si>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</si>
  <si>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</si>
  <si>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</si>
  <si>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</si>
  <si>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</si>
  <si>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</si>
  <si>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</si>
  <si>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</si>
  <si>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</si>
  <si>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</si>
  <si>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</si>
  <si>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</si>
  <si>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</si>
  <si>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</si>
  <si>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</si>
  <si>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</si>
  <si>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</si>
  <si>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</si>
  <si>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</si>
  <si>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</si>
  <si>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</si>
  <si>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</si>
  <si>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</si>
  <si>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</si>
  <si>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</si>
  <si>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</si>
  <si>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</si>
  <si>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</si>
  <si>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</si>
  <si>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</si>
  <si>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</si>
  <si>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</si>
  <si>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</si>
  <si>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</si>
  <si>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</si>
  <si>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</si>
  <si>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</si>
  <si>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</si>
  <si>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</si>
  <si>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</si>
  <si>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</si>
  <si>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</si>
  <si>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</si>
  <si>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</si>
  <si>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</si>
  <si>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</si>
  <si>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</si>
  <si>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</si>
  <si>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</si>
  <si>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</si>
  <si>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</si>
  <si>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</si>
  <si>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</si>
  <si>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</si>
  <si>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</si>
  <si>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</si>
  <si>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</si>
  <si>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</si>
  <si>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</si>
  <si>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</si>
  <si>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</si>
  <si>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</si>
  <si>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</si>
  <si>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</si>
  <si>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</si>
  <si>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</si>
  <si>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</si>
  <si>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</si>
  <si>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</si>
  <si>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</si>
  <si>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</si>
  <si>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</si>
  <si>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</si>
  <si>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</si>
  <si>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</si>
  <si>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</si>
  <si>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</si>
  <si>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</si>
  <si>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</si>
  <si>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</si>
  <si>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</si>
  <si>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</si>
  <si>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</si>
  <si>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</si>
  <si>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</si>
  <si>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</si>
  <si>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</si>
  <si>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</si>
  <si>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</si>
  <si>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</si>
  <si>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</si>
  <si>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</si>
  <si>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</si>
  <si>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</si>
  <si>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</si>
  <si>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</si>
  <si>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</si>
  <si>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</si>
  <si>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</si>
  <si>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</si>
  <si>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</si>
  <si>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</si>
  <si>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</si>
  <si>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</si>
  <si>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</si>
  <si>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</si>
  <si>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</si>
  <si>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</si>
  <si>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</si>
  <si>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</si>
  <si>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</si>
  <si>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</si>
  <si>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</si>
  <si>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</si>
  <si>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</si>
  <si>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</si>
  <si>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</si>
  <si>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</si>
  <si>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</si>
  <si>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</si>
  <si>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</si>
  <si>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</si>
  <si>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</si>
  <si>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</si>
  <si>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</si>
  <si>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</si>
  <si>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</si>
  <si>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</si>
  <si>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</si>
  <si>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</si>
  <si>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</si>
  <si>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</si>
  <si>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</si>
  <si>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</si>
  <si>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</si>
  <si>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</si>
  <si>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</si>
  <si>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</si>
  <si>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</si>
  <si>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</si>
  <si>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</si>
  <si>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</si>
  <si>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</si>
  <si>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</si>
  <si>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</si>
  <si>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</si>
  <si>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</si>
  <si>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</si>
  <si>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</si>
  <si>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</si>
  <si>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</si>
  <si>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</si>
  <si>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</si>
  <si>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</si>
  <si>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</si>
  <si>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</si>
  <si>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</si>
  <si>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</si>
  <si>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</si>
  <si>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</si>
  <si>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</si>
  <si>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</si>
  <si>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</si>
  <si>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</si>
  <si>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</si>
  <si>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</si>
  <si>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</si>
  <si>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</si>
  <si>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</si>
  <si>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</si>
  <si>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</si>
  <si>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</si>
  <si>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</si>
  <si>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</si>
  <si>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</si>
  <si>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</si>
  <si>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</si>
  <si>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</si>
  <si>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</si>
  <si>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</si>
  <si>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</si>
  <si>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</si>
  <si>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</si>
  <si>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</si>
  <si>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</si>
  <si>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</si>
  <si>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</si>
  <si>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</si>
  <si>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</si>
  <si>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</si>
  <si>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</si>
  <si>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</si>
  <si>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</si>
  <si>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</si>
  <si>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</si>
  <si>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</si>
  <si>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</si>
  <si>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</si>
  <si>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</si>
  <si>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</si>
  <si>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</si>
  <si>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</si>
  <si>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</si>
  <si>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</si>
  <si>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</si>
  <si>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</si>
  <si>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</si>
  <si>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</si>
  <si>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</si>
  <si>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</si>
  <si>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</si>
  <si>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</si>
  <si>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</si>
  <si>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</si>
  <si>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</si>
  <si>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</si>
  <si>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</si>
  <si>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</si>
  <si>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</si>
  <si>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</si>
  <si>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</si>
  <si>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</si>
  <si>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</si>
  <si>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</si>
  <si>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</si>
  <si>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</si>
  <si>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</si>
  <si>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</si>
  <si>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</si>
  <si>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</si>
  <si>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</si>
  <si>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</si>
  <si>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</si>
  <si>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</si>
  <si>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</si>
  <si>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</si>
  <si>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</si>
  <si>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</si>
  <si>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</si>
  <si>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</si>
  <si>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</si>
  <si>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</si>
  <si>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</si>
  <si>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</si>
  <si>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</si>
  <si>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</si>
  <si>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</si>
  <si>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</si>
  <si>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</si>
  <si>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</si>
  <si>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</si>
  <si>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</si>
  <si>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</si>
  <si>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</si>
  <si>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</si>
  <si>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</si>
  <si>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</si>
  <si>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</si>
  <si>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</si>
  <si>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</si>
  <si>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</si>
  <si>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</si>
  <si>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</si>
  <si>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</si>
  <si>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</si>
  <si>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</si>
  <si>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</si>
  <si>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</si>
  <si>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</si>
  <si>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</si>
  <si>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</si>
  <si>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</si>
  <si>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</si>
  <si>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</si>
  <si>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</si>
  <si>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</si>
  <si>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</si>
  <si>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</si>
  <si>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</si>
  <si>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</si>
  <si>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</si>
  <si>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</si>
  <si>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</si>
  <si>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</si>
  <si>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</si>
  <si>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</si>
  <si>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</si>
  <si>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</si>
  <si>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</si>
  <si>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</si>
  <si>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</si>
  <si>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</si>
  <si>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</si>
  <si>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</si>
  <si>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</si>
  <si>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</si>
  <si>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</si>
  <si>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</si>
  <si>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</si>
  <si>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</si>
  <si>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</si>
  <si>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</si>
  <si>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</si>
  <si>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</si>
  <si>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</si>
  <si>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</si>
  <si>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</si>
  <si>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</si>
  <si>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</si>
  <si>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</si>
  <si>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</si>
  <si>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</si>
  <si>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</si>
  <si>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</si>
  <si>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</si>
  <si>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</si>
  <si>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</si>
  <si>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</si>
  <si>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</si>
  <si>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</si>
  <si>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</si>
  <si>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</si>
  <si>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</si>
  <si>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</si>
  <si>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</si>
  <si>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</si>
  <si>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</si>
  <si>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</si>
  <si>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</si>
  <si>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</si>
  <si>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</si>
  <si>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</si>
  <si>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</si>
  <si>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</si>
  <si>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</si>
  <si>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</si>
  <si>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</si>
  <si>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</si>
  <si>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</si>
  <si>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</si>
  <si>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</si>
  <si>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</si>
  <si>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</si>
  <si>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</si>
  <si>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</si>
  <si>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</si>
  <si>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</si>
  <si>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</si>
  <si>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</si>
  <si>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</si>
  <si>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</si>
  <si>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</si>
  <si>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</si>
  <si>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</si>
  <si>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</si>
  <si>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</si>
  <si>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</si>
  <si>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</si>
  <si>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</si>
  <si>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</si>
  <si>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</si>
  <si>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</si>
  <si>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</si>
  <si>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</si>
  <si>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</si>
  <si>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</si>
  <si>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</si>
  <si>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</si>
  <si>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</si>
  <si>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</si>
  <si>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</si>
  <si>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</si>
  <si>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</si>
  <si>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</si>
  <si>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</si>
  <si>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</si>
  <si>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</si>
  <si>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</si>
  <si>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</si>
  <si>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</si>
  <si>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</si>
  <si>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</si>
  <si>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</si>
  <si>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</si>
  <si>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</si>
  <si>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</si>
  <si>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</si>
  <si>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</si>
  <si>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</si>
  <si>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</si>
  <si>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</si>
  <si>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</si>
  <si>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</si>
  <si>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</si>
  <si>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</si>
  <si>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</si>
  <si>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</si>
  <si>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</si>
  <si>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</si>
  <si>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</si>
  <si>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</si>
  <si>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</si>
  <si>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</si>
  <si>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</si>
  <si>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</si>
  <si>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</si>
  <si>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</si>
  <si>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</si>
  <si>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</si>
  <si>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</si>
  <si>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</si>
  <si>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</si>
  <si>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</si>
  <si>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</si>
  <si>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</si>
  <si>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</si>
  <si>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</si>
  <si>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</si>
  <si>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</si>
  <si>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</si>
  <si>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</si>
  <si>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</si>
  <si>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</si>
  <si>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</si>
  <si>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</si>
  <si>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</si>
  <si>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</si>
  <si>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</si>
  <si>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</si>
  <si>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</si>
  <si>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</si>
  <si>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</si>
  <si>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</si>
  <si>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</si>
  <si>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</si>
  <si>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</si>
  <si>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</si>
  <si>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</si>
  <si>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</si>
  <si>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</si>
  <si>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</si>
  <si>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</si>
  <si>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</si>
  <si>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</si>
  <si>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</si>
  <si>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</si>
  <si>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</si>
  <si>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</si>
  <si>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</si>
  <si>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</si>
  <si>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</si>
  <si>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</si>
  <si>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</si>
  <si>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</si>
  <si>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</si>
  <si>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</si>
  <si>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</si>
  <si>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</si>
  <si>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</si>
  <si>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</si>
  <si>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</si>
  <si>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</si>
  <si>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</si>
  <si>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</si>
  <si>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</si>
  <si>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</si>
  <si>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</si>
  <si>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</si>
  <si>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</si>
  <si>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</si>
  <si>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</si>
  <si>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</si>
  <si>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</si>
  <si>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</si>
  <si>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</si>
  <si>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</si>
  <si>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</si>
  <si>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</si>
  <si>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</si>
  <si>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</si>
  <si>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</si>
  <si>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</si>
  <si>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</si>
  <si>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</si>
  <si>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</si>
  <si>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</si>
  <si>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</si>
  <si>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</si>
  <si>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</si>
  <si>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</si>
  <si>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</si>
  <si>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</si>
  <si>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</si>
  <si>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</si>
  <si>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</si>
  <si>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</si>
  <si>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</si>
  <si>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</si>
  <si>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</si>
  <si>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</si>
  <si>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</si>
  <si>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</si>
  <si>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</si>
  <si>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</si>
  <si>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</si>
  <si>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</si>
  <si>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</si>
  <si>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</si>
  <si>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</si>
  <si>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</si>
  <si>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</si>
  <si>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</si>
  <si>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</si>
  <si>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</si>
  <si>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</si>
  <si>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</si>
  <si>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</si>
  <si>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</si>
  <si>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</si>
  <si>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</si>
  <si>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</si>
  <si>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</si>
  <si>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</si>
  <si>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</si>
  <si>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</si>
  <si>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</si>
  <si>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</si>
  <si>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</si>
  <si>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</si>
  <si>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</si>
  <si>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</si>
  <si>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</si>
  <si>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</si>
  <si>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</si>
  <si>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</si>
  <si>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</si>
  <si>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</si>
  <si>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</si>
  <si>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</si>
  <si>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</si>
  <si>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</si>
  <si>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</si>
  <si>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</si>
  <si>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</si>
  <si>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</si>
  <si>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</si>
  <si>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</si>
  <si>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</si>
  <si>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</si>
  <si>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</si>
  <si>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</si>
  <si>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</si>
  <si>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</si>
  <si>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</si>
  <si>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</si>
  <si>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</si>
  <si>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</si>
  <si>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</si>
  <si>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</si>
  <si>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</si>
  <si>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</si>
  <si>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</si>
  <si>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</si>
  <si>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</si>
  <si>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</si>
  <si>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</si>
  <si>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</si>
  <si>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</si>
  <si>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</si>
  <si>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</si>
  <si>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</si>
  <si>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</si>
  <si>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</si>
  <si>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</si>
  <si>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</si>
  <si>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</si>
  <si>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</si>
  <si>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</si>
  <si>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</si>
  <si>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</si>
  <si>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</si>
  <si>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</si>
  <si>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</si>
  <si>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</si>
  <si>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</si>
  <si>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</si>
  <si>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</si>
  <si>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</si>
  <si>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</si>
  <si>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</si>
  <si>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</si>
  <si>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</si>
  <si>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</si>
  <si>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</si>
  <si>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</si>
  <si>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</si>
  <si>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</si>
  <si>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</si>
  <si>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</si>
  <si>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</si>
  <si>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</si>
  <si>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</si>
  <si>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</si>
  <si>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</si>
  <si>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</si>
  <si>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</si>
  <si>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</si>
  <si>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</si>
  <si>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</si>
  <si>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</si>
  <si>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</si>
  <si>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</si>
  <si>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</si>
  <si>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</si>
  <si>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</si>
  <si>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</si>
  <si>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</si>
  <si>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</si>
  <si>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</si>
  <si>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</si>
  <si>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</si>
  <si>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</si>
  <si>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</si>
  <si>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</si>
  <si>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</si>
  <si>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</si>
  <si>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</si>
  <si>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</si>
  <si>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</si>
  <si>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</si>
  <si>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</si>
  <si>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</si>
  <si>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</si>
  <si>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</si>
  <si>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</si>
  <si>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</si>
  <si>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</si>
  <si>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</si>
  <si>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</si>
  <si>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</si>
  <si>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</si>
  <si>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</si>
  <si>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</si>
  <si>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</si>
  <si>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</si>
  <si>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</si>
  <si>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</si>
  <si>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</si>
  <si>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</si>
  <si>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</si>
  <si>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</si>
  <si>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</si>
  <si>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</si>
  <si>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</si>
  <si>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</si>
  <si>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</si>
  <si>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</si>
  <si>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</si>
  <si>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</si>
  <si>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</si>
  <si>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</si>
  <si>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</si>
  <si>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</si>
  <si>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</si>
  <si>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</si>
  <si>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</si>
  <si>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</si>
  <si>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</si>
  <si>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</si>
  <si>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</si>
  <si>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</si>
  <si>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</si>
  <si>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</si>
  <si>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</si>
  <si>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</si>
  <si>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</si>
  <si>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</si>
  <si>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</si>
  <si>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</si>
  <si>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</si>
  <si>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</si>
  <si>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</si>
  <si>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</si>
  <si>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</si>
  <si>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</si>
  <si>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</si>
  <si>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</si>
  <si>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</si>
  <si>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</si>
  <si>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</si>
  <si>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</si>
  <si>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</si>
  <si>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</si>
  <si>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</si>
  <si>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</si>
  <si>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</si>
  <si>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</si>
  <si>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</si>
  <si>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</si>
  <si>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</si>
  <si>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</si>
  <si>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</si>
  <si>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</si>
  <si>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</si>
  <si>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</si>
  <si>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</si>
  <si>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</si>
  <si>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</si>
  <si>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</si>
  <si>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</si>
  <si>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</si>
  <si>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</si>
  <si>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</si>
  <si>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</si>
  <si>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</si>
  <si>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</si>
  <si>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</si>
  <si>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</si>
  <si>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</si>
  <si>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</si>
  <si>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</si>
  <si>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</si>
  <si>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</si>
  <si>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</si>
  <si>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</si>
  <si>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</si>
  <si>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</si>
  <si>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</si>
  <si>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</si>
  <si>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</si>
  <si>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</si>
  <si>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</si>
  <si>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</si>
  <si>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</si>
  <si>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</si>
  <si>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</si>
  <si>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</si>
  <si>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</si>
  <si>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</si>
  <si>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</si>
  <si>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</si>
  <si>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</si>
  <si>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</si>
  <si>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</si>
  <si>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</si>
  <si>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</si>
  <si>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</si>
  <si>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</si>
  <si>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</si>
  <si>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</si>
  <si>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</si>
  <si>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</si>
  <si>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</si>
  <si>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</si>
  <si>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</si>
  <si>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</si>
  <si>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</si>
  <si>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</si>
  <si>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</si>
  <si>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</si>
  <si>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</si>
  <si>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</si>
  <si>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</si>
  <si>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</si>
  <si>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</si>
  <si>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</si>
  <si>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</si>
  <si>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</si>
  <si>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</si>
  <si>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</si>
  <si>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</si>
  <si>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</si>
  <si>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</si>
  <si>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</si>
  <si>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</si>
  <si>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</si>
  <si>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</si>
  <si>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</si>
  <si>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</si>
  <si>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</si>
  <si>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</si>
  <si>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</si>
  <si>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</si>
  <si>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</si>
  <si>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</si>
  <si>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</si>
  <si>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</si>
  <si>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</si>
  <si>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</si>
  <si>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</si>
  <si>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</si>
  <si>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</si>
  <si>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</si>
  <si>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</si>
  <si>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</si>
  <si>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</si>
  <si>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</si>
  <si>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</si>
  <si>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</si>
  <si>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</si>
  <si>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</si>
  <si>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</si>
  <si>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</si>
  <si>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</si>
  <si>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</si>
  <si>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</si>
  <si>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</si>
  <si>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</si>
  <si>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</si>
  <si>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</si>
  <si>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</si>
  <si>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</si>
  <si>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</si>
  <si>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</si>
  <si>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</si>
  <si>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</si>
  <si>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</si>
  <si>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</si>
  <si>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</si>
  <si>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</si>
  <si>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</si>
  <si>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</si>
  <si>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</si>
  <si>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</si>
  <si>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</si>
  <si>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</si>
  <si>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</si>
  <si>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</si>
  <si>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</si>
  <si>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</si>
  <si>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</si>
  <si>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</si>
  <si>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</si>
  <si>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</si>
  <si>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</si>
  <si>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</si>
  <si>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</si>
  <si>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</si>
  <si>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</si>
  <si>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</si>
  <si>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</si>
  <si>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</si>
  <si>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</si>
  <si>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</si>
  <si>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</si>
  <si>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</si>
  <si>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</si>
  <si>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</si>
  <si>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</si>
  <si>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</si>
  <si>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</si>
  <si>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</si>
  <si>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</si>
  <si>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</si>
  <si>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</si>
  <si>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</si>
  <si>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</si>
  <si>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</si>
  <si>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</si>
  <si>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</si>
  <si>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</si>
  <si>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</si>
  <si>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</si>
  <si>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</si>
  <si>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</si>
  <si>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</si>
  <si>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</si>
  <si>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</si>
  <si>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</si>
  <si>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</si>
  <si>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</si>
  <si>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</si>
  <si>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</si>
  <si>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</si>
  <si>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</si>
  <si>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</si>
  <si>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</si>
  <si>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</si>
  <si>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</si>
  <si>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</si>
  <si>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</si>
  <si>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</si>
  <si>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</si>
  <si>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</si>
  <si>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</si>
  <si>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</si>
  <si>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</si>
  <si>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</si>
  <si>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</si>
  <si>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</si>
  <si>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</si>
  <si>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</si>
  <si>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</si>
  <si>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</si>
  <si>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</si>
  <si>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</si>
  <si>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</si>
  <si>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</si>
  <si>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</si>
  <si>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</si>
  <si>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</si>
  <si>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</si>
  <si>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</si>
  <si>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</si>
  <si>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</si>
  <si>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</si>
  <si>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</si>
  <si>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</si>
  <si>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</si>
  <si>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</si>
  <si>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</si>
  <si>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</si>
  <si>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</si>
  <si>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</si>
  <si>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</si>
  <si>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</si>
  <si>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</si>
  <si>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</si>
  <si>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</si>
  <si>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</si>
  <si>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</si>
  <si>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</si>
  <si>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</si>
  <si>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</si>
  <si>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</si>
  <si>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</si>
  <si>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</si>
  <si>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</si>
  <si>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</si>
  <si>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</si>
  <si>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</si>
  <si>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</si>
  <si>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</si>
  <si>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</si>
  <si>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</si>
  <si>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</si>
  <si>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</si>
  <si>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</si>
  <si>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</si>
  <si>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</si>
  <si>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</si>
  <si>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</si>
  <si>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</si>
  <si>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</si>
  <si>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</si>
  <si>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</si>
  <si>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</si>
  <si>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</si>
  <si>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</si>
  <si>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</si>
  <si>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</si>
  <si>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</si>
  <si>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</si>
  <si>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</si>
  <si>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</si>
  <si>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</si>
  <si>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</si>
  <si>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</si>
  <si>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</si>
  <si>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</si>
  <si>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</si>
  <si>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</si>
  <si>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</si>
  <si>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</si>
  <si>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</si>
  <si>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</si>
  <si>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</si>
  <si>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</si>
  <si>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</si>
  <si>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</si>
  <si>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</si>
  <si>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</si>
  <si>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</si>
  <si>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</si>
  <si>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</si>
  <si>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</si>
  <si>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</si>
  <si>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</si>
  <si>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</si>
  <si>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</si>
  <si>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</si>
  <si>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</si>
  <si>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</si>
  <si>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</si>
  <si>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</si>
  <si>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</si>
  <si>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</si>
  <si>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</si>
  <si>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</si>
  <si>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</si>
  <si>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</si>
  <si>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</si>
  <si>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</si>
  <si>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</si>
  <si>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</si>
  <si>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</si>
  <si>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</si>
  <si>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</si>
  <si>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</si>
  <si>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</si>
  <si>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</si>
  <si>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</si>
  <si>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</si>
  <si>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</si>
  <si>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</si>
  <si>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</si>
  <si>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</si>
  <si>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</si>
  <si>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</si>
  <si>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</si>
  <si>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</si>
  <si>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</si>
  <si>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</si>
  <si>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</si>
  <si>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</si>
  <si>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</si>
  <si>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</si>
  <si>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</si>
  <si>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</si>
  <si>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</si>
  <si>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</si>
  <si>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</si>
  <si>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</si>
  <si>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</si>
  <si>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</si>
  <si>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</si>
  <si>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</si>
  <si>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</si>
  <si>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</si>
  <si>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</si>
  <si>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</si>
  <si>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</si>
  <si>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</si>
  <si>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</si>
  <si>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</si>
  <si>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</si>
  <si>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</si>
  <si>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</si>
  <si>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</si>
  <si>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</si>
  <si>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</si>
  <si>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</si>
  <si>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</si>
  <si>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</si>
  <si>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</si>
  <si>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</si>
  <si>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</si>
  <si>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</si>
  <si>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</si>
  <si>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</si>
  <si>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</si>
  <si>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</si>
  <si>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</si>
  <si>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</si>
  <si>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</si>
  <si>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</si>
  <si>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</si>
  <si>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</si>
  <si>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</si>
  <si>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</si>
  <si>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</si>
  <si>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</si>
  <si>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</si>
  <si>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</si>
  <si>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</si>
  <si>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</si>
  <si>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</si>
  <si>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</si>
  <si>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</si>
  <si>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</si>
  <si>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</si>
  <si>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</si>
  <si>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</si>
  <si>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</si>
  <si>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</si>
  <si>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</si>
  <si>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</si>
  <si>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</si>
  <si>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</si>
  <si>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</si>
  <si>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</si>
  <si>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</si>
  <si>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</si>
  <si>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</si>
  <si>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</si>
  <si>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</si>
  <si>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</si>
  <si>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</si>
  <si>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</si>
  <si>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</si>
  <si>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</si>
  <si>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</si>
  <si>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</si>
  <si>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</si>
  <si>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</si>
  <si>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</si>
  <si>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</si>
  <si>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</si>
  <si>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</si>
  <si>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</si>
  <si>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</si>
  <si>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</si>
  <si>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</si>
  <si>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</si>
  <si>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</si>
  <si>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</si>
  <si>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</si>
  <si>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</si>
  <si>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</si>
  <si>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</si>
  <si>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</si>
  <si>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</si>
  <si>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</si>
  <si>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</si>
  <si>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</si>
  <si>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</si>
  <si>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</si>
  <si>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</si>
  <si>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</si>
  <si>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</si>
  <si>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</si>
  <si>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</si>
  <si>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</si>
  <si>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</si>
  <si>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</si>
  <si>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</si>
  <si>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</si>
  <si>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</si>
  <si>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</si>
  <si>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</si>
  <si>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</si>
  <si>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</si>
  <si>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</si>
  <si>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</si>
  <si>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</si>
  <si>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</si>
  <si>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</si>
  <si>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</si>
  <si>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</si>
  <si>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</si>
  <si>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</si>
  <si>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</si>
  <si>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</si>
  <si>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</si>
  <si>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</si>
  <si>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</si>
  <si>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</si>
  <si>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</si>
  <si>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</si>
  <si>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</si>
  <si>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</si>
  <si>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</si>
  <si>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</si>
  <si>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</si>
  <si>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</si>
  <si>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</si>
  <si>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</si>
  <si>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</si>
  <si>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</si>
  <si>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</si>
  <si>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</si>
  <si>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</si>
  <si>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</si>
  <si>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</si>
  <si>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</si>
  <si>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</si>
  <si>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</si>
  <si>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</si>
  <si>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</si>
  <si>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</si>
  <si>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</si>
  <si>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</si>
  <si>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</si>
  <si>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</si>
  <si>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</si>
  <si>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</si>
  <si>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</si>
  <si>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</si>
  <si>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</si>
  <si>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</si>
  <si>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</si>
  <si>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</si>
  <si>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</si>
  <si>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</si>
  <si>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</si>
  <si>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</si>
  <si>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</si>
  <si>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</si>
  <si>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</si>
  <si>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</si>
  <si>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</si>
  <si>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</si>
  <si>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</si>
  <si>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</si>
  <si>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</si>
  <si>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</si>
  <si>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</si>
  <si>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</si>
  <si>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</si>
  <si>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</si>
  <si>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</si>
  <si>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</si>
  <si>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</si>
  <si>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</si>
  <si>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</si>
  <si>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</si>
  <si>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</si>
  <si>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</si>
  <si>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</si>
  <si>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</si>
  <si>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</si>
  <si>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</si>
  <si>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</si>
  <si>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</si>
  <si>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</si>
  <si>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</si>
  <si>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</si>
  <si>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</si>
  <si>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</si>
  <si>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</si>
  <si>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</si>
  <si>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</si>
  <si>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</si>
  <si>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</si>
  <si>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</si>
  <si>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</si>
  <si>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</si>
  <si>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</si>
  <si>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</si>
  <si>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</si>
  <si>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</si>
  <si>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</si>
  <si>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</si>
  <si>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</si>
  <si>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</si>
  <si>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</si>
  <si>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</si>
  <si>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</si>
  <si>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</si>
  <si>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</si>
  <si>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</si>
  <si>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</si>
  <si>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</si>
  <si>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</si>
  <si>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</si>
  <si>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</si>
  <si>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</si>
  <si>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</si>
  <si>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</si>
  <si>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</si>
  <si>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</si>
  <si>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</si>
  <si>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</si>
  <si>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</si>
  <si>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</si>
  <si>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</si>
  <si>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</si>
  <si>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</si>
  <si>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</si>
  <si>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</si>
  <si>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</si>
  <si>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</si>
  <si>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</si>
  <si>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</si>
  <si>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</si>
  <si>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</si>
  <si>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</si>
  <si>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</si>
  <si>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</si>
  <si>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</si>
  <si>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</si>
  <si>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</si>
  <si>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</si>
  <si>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</si>
  <si>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</si>
  <si>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</si>
  <si>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</si>
  <si>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</si>
  <si>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</si>
  <si>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</si>
  <si>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</si>
  <si>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</si>
  <si>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</si>
  <si>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</si>
  <si>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</si>
  <si>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</si>
  <si>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</si>
  <si>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</si>
  <si>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</si>
  <si>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</si>
  <si>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</si>
  <si>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</si>
  <si>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</si>
  <si>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</si>
  <si>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</si>
  <si>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</si>
  <si>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</si>
  <si>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</si>
  <si>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</si>
  <si>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</si>
  <si>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</si>
  <si>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</si>
  <si>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</si>
  <si>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</si>
  <si>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</si>
  <si>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</si>
  <si>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</si>
  <si>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</si>
  <si>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</si>
  <si>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</si>
  <si>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</si>
  <si>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</si>
  <si>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</si>
  <si>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</si>
  <si>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</si>
  <si>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</si>
  <si>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</si>
  <si>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</si>
  <si>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</si>
  <si>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</si>
  <si>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</si>
  <si>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</si>
  <si>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</si>
  <si>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</si>
  <si>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</si>
  <si>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</si>
  <si>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</si>
  <si>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</si>
  <si>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</si>
  <si>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</si>
  <si>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</si>
  <si>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</si>
  <si>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</si>
  <si>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</si>
  <si>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</si>
  <si>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</si>
  <si>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</si>
  <si>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</si>
  <si>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</si>
  <si>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</si>
  <si>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</si>
  <si>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</si>
  <si>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</si>
  <si>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</si>
  <si>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</si>
  <si>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</si>
  <si>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</si>
  <si>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</si>
  <si>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</si>
  <si>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</si>
  <si>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</si>
  <si>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</si>
  <si>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</si>
  <si>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</si>
  <si>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</si>
  <si>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</si>
  <si>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</si>
  <si>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</si>
  <si>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</si>
  <si>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</si>
  <si>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</si>
  <si>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</si>
  <si>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</si>
  <si>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</si>
  <si>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</si>
  <si>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</si>
  <si>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</si>
  <si>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</si>
  <si>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</si>
  <si>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</si>
  <si>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</si>
  <si>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</si>
  <si>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</si>
  <si>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</si>
  <si>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</si>
  <si>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</si>
  <si>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</si>
  <si>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</si>
  <si>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</si>
  <si>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</si>
  <si>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</si>
  <si>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</si>
  <si>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</si>
  <si>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</si>
  <si>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</si>
  <si>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</si>
  <si>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</si>
  <si>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</si>
  <si>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</si>
  <si>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</si>
  <si>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</si>
  <si>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</si>
  <si>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</si>
  <si>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</si>
  <si>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</si>
  <si>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</si>
  <si>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</si>
  <si>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</si>
  <si>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</si>
  <si>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</si>
  <si>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</si>
  <si>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</si>
  <si>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</si>
  <si>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</si>
  <si>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</si>
  <si>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</si>
  <si>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</si>
  <si>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</si>
  <si>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</si>
  <si>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</si>
  <si>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</si>
  <si>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</si>
  <si>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</si>
  <si>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</si>
  <si>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</si>
  <si>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</si>
  <si>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</si>
  <si>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</si>
  <si>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</si>
  <si>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</si>
  <si>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</si>
  <si>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</si>
  <si>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</si>
  <si>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</si>
  <si>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</si>
  <si>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</si>
  <si>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</si>
  <si>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</si>
  <si>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</si>
  <si>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</si>
  <si>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</si>
  <si>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</si>
  <si>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</si>
  <si>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</si>
  <si>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</si>
  <si>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</si>
  <si>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</si>
  <si>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</si>
  <si>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</si>
  <si>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</si>
  <si>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</si>
  <si>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</si>
  <si>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</si>
  <si>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</si>
  <si>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</si>
  <si>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</si>
  <si>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</si>
  <si>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</si>
  <si>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</si>
  <si>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</si>
  <si>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</si>
  <si>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</si>
  <si>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</si>
  <si>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</si>
  <si>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</si>
  <si>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</si>
  <si>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</si>
  <si>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</si>
  <si>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</si>
  <si>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</si>
  <si>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</si>
  <si>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</si>
  <si>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</si>
  <si>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</si>
  <si>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</si>
  <si>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</si>
  <si>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</si>
  <si>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</si>
  <si>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</si>
  <si>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</si>
  <si>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</si>
  <si>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</si>
  <si>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</si>
  <si>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</si>
  <si>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</si>
  <si>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</si>
  <si>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</si>
  <si>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</si>
  <si>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</si>
  <si>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</si>
  <si>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</si>
  <si>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</si>
  <si>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</si>
  <si>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</si>
  <si>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</si>
  <si>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</si>
  <si>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</si>
  <si>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</si>
  <si>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</si>
  <si>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</si>
  <si>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</si>
  <si>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</si>
  <si>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</si>
  <si>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</si>
  <si>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</si>
  <si>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</si>
  <si>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</si>
  <si>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</si>
  <si>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</si>
  <si>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</si>
  <si>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</si>
  <si>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</si>
  <si>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</si>
  <si>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</si>
  <si>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</si>
  <si>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</si>
  <si>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</si>
  <si>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</si>
  <si>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</si>
  <si>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</si>
  <si>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</si>
  <si>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</si>
  <si>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</si>
  <si>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</si>
  <si>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</si>
  <si>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</si>
  <si>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</si>
  <si>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</si>
  <si>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</si>
  <si>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</si>
  <si>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</si>
  <si>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</si>
  <si>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</si>
  <si>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</si>
  <si>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</si>
  <si>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</si>
  <si>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</si>
  <si>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</si>
  <si>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</si>
  <si>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</si>
  <si>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</si>
  <si>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</si>
  <si>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</si>
  <si>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</si>
  <si>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</si>
  <si>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</si>
  <si>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</si>
  <si>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</si>
  <si>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</si>
  <si>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</si>
  <si>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</si>
  <si>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</si>
  <si>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</si>
  <si>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</si>
  <si>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</si>
  <si>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</si>
  <si>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</si>
  <si>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</si>
  <si>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</si>
  <si>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</si>
  <si>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</si>
  <si>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</si>
  <si>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</si>
  <si>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</si>
  <si>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</si>
  <si>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</si>
  <si>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</si>
  <si>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</si>
  <si>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</si>
  <si>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</si>
  <si>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</si>
  <si>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</si>
  <si>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</si>
  <si>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</si>
  <si>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</si>
  <si>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</si>
  <si>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</si>
  <si>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</si>
  <si>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</si>
  <si>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</si>
  <si>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</si>
  <si>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</si>
  <si>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</si>
  <si>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</si>
  <si>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</si>
  <si>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</si>
  <si>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</si>
  <si>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</si>
  <si>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</si>
  <si>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</si>
  <si>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</si>
  <si>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</si>
  <si>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</si>
  <si>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</si>
  <si>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</si>
  <si>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</si>
  <si>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</si>
  <si>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</si>
  <si>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</si>
  <si>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</si>
  <si>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</si>
  <si>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</si>
  <si>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</si>
  <si>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</si>
  <si>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</si>
  <si>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</si>
  <si>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</si>
  <si>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</si>
  <si>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</si>
  <si>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</si>
  <si>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</si>
  <si>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</si>
  <si>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</si>
  <si>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</si>
  <si>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</si>
  <si>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</si>
  <si>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</si>
  <si>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</si>
  <si>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</si>
  <si>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</si>
  <si>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</si>
  <si>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</si>
  <si>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</si>
  <si>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</si>
  <si>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</si>
  <si>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</si>
  <si>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</si>
  <si>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</si>
  <si>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</si>
  <si>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</si>
  <si>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</si>
  <si>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</si>
  <si>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</si>
  <si>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</si>
  <si>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</si>
  <si>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</si>
  <si>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</si>
  <si>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</si>
  <si>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</si>
  <si>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</si>
  <si>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</si>
  <si>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</si>
  <si>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</si>
  <si>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</si>
  <si>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</si>
  <si>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</si>
  <si>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</si>
  <si>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</si>
  <si>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</si>
  <si>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</si>
  <si>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</si>
  <si>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</si>
  <si>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</si>
  <si>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</si>
  <si>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</si>
  <si>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</si>
  <si>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</si>
  <si>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</si>
  <si>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</si>
  <si>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</si>
  <si>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</si>
  <si>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</si>
  <si>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</si>
  <si>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</si>
  <si>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</si>
  <si>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</si>
  <si>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</si>
  <si>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</si>
  <si>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</si>
  <si>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</si>
  <si>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</si>
  <si>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</si>
  <si>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</si>
  <si>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</si>
  <si>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</si>
  <si>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</si>
  <si>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</si>
  <si>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</si>
  <si>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</si>
  <si>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</si>
  <si>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</si>
  <si>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</si>
  <si>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</si>
  <si>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</si>
  <si>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</si>
  <si>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</si>
  <si>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</si>
  <si>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</si>
  <si>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</si>
  <si>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</si>
  <si>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</si>
  <si>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</si>
  <si>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</si>
  <si>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</si>
  <si>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</si>
  <si>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</si>
  <si>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</si>
  <si>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</si>
  <si>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</si>
  <si>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</si>
  <si>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</si>
  <si>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</si>
  <si>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</si>
  <si>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</si>
  <si>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</si>
  <si>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</si>
  <si>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</si>
  <si>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</si>
  <si>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</si>
  <si>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</si>
  <si>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</si>
  <si>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</si>
  <si>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</si>
  <si>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</si>
  <si>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</si>
  <si>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</si>
  <si>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</si>
  <si>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</si>
  <si>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</si>
  <si>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</si>
  <si>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</si>
  <si>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</si>
  <si>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</si>
  <si>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</si>
  <si>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</si>
  <si>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</si>
  <si>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</si>
  <si>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</si>
  <si>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</si>
  <si>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</si>
  <si>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</si>
  <si>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</si>
  <si>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</si>
  <si>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</si>
  <si>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</si>
  <si>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</si>
  <si>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</si>
  <si>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</si>
  <si>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</si>
  <si>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</si>
  <si>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</si>
  <si>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</si>
  <si>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</si>
  <si>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</si>
  <si>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</si>
  <si>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</si>
  <si>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</si>
  <si>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</si>
  <si>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</si>
  <si>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</si>
  <si>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</si>
  <si>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</si>
  <si>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</si>
  <si>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</si>
  <si>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</si>
  <si>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</si>
  <si>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</si>
  <si>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</si>
  <si>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</si>
  <si>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</si>
  <si>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</si>
  <si>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</si>
  <si>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</si>
  <si>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</si>
  <si>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</si>
  <si>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</si>
  <si>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</si>
  <si>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</si>
  <si>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</si>
  <si>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</si>
  <si>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</si>
  <si>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</si>
  <si>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</si>
  <si>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</si>
  <si>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</si>
  <si>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</si>
  <si>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</si>
  <si>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</si>
  <si>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</si>
  <si>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</si>
  <si>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</si>
  <si>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</si>
  <si>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</si>
  <si>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</si>
  <si>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</si>
  <si>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</si>
  <si>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</si>
  <si>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</si>
  <si>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</si>
  <si>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</si>
  <si>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</si>
  <si>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</si>
  <si>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</si>
  <si>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</si>
  <si>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</si>
  <si>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</si>
  <si>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</si>
  <si>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</si>
  <si>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</si>
  <si>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</si>
  <si>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</si>
  <si>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</si>
  <si>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</si>
  <si>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</si>
  <si>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</si>
  <si>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</si>
  <si>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</si>
  <si>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</si>
  <si>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</si>
  <si>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</si>
  <si>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</si>
  <si>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</si>
  <si>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</si>
  <si>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</si>
  <si>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</si>
  <si>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</si>
  <si>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</si>
  <si>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</si>
  <si>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</si>
  <si>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</si>
  <si>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</si>
  <si>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</si>
  <si>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</si>
  <si>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</si>
  <si>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</si>
  <si>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</si>
  <si>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</si>
  <si>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</si>
  <si>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</si>
  <si>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</si>
  <si>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</si>
  <si>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</si>
  <si>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</si>
  <si>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</si>
  <si>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</si>
  <si>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</si>
  <si>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</si>
  <si>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</si>
  <si>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</si>
  <si>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</si>
  <si>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</si>
  <si>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</si>
  <si>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</si>
  <si>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</si>
  <si>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</si>
  <si>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</si>
  <si>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</si>
  <si>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</si>
  <si>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</si>
  <si>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</si>
  <si>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</si>
  <si>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</si>
  <si>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</si>
  <si>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</si>
  <si>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</si>
  <si>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</si>
  <si>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</si>
  <si>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</si>
  <si>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</si>
  <si>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</si>
  <si>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</si>
  <si>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</si>
  <si>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</si>
  <si>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</si>
  <si>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</si>
  <si>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</si>
  <si>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</si>
  <si>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</si>
  <si>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</si>
  <si>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</si>
  <si>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</si>
  <si>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</si>
  <si>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</si>
  <si>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</si>
  <si>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</si>
  <si>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</si>
  <si>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</si>
  <si>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</si>
  <si>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</si>
  <si>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</si>
  <si>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</si>
  <si>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</si>
  <si>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</si>
  <si>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</si>
  <si>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</si>
  <si>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</si>
  <si>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</si>
  <si>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</si>
  <si>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</si>
  <si>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</si>
  <si>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</si>
  <si>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</si>
  <si>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</si>
  <si>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</si>
  <si>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</si>
  <si>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</si>
  <si>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</si>
  <si>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</si>
  <si>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</si>
  <si>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</si>
  <si>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</si>
  <si>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</si>
  <si>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</si>
  <si>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</si>
  <si>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</si>
  <si>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</si>
  <si>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</si>
  <si>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</si>
  <si>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</si>
  <si>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</si>
  <si>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</si>
  <si>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</si>
  <si>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</si>
  <si>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</si>
  <si>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</si>
  <si>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</si>
  <si>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</si>
  <si>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</si>
  <si>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</si>
  <si>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</si>
  <si>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</si>
  <si>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</si>
  <si>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</si>
  <si>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</si>
  <si>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</si>
  <si>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</si>
  <si>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</si>
  <si>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</si>
  <si>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</si>
  <si>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</si>
  <si>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</si>
  <si>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</si>
  <si>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</si>
  <si>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</si>
  <si>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</si>
  <si>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</si>
  <si>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</si>
  <si>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</si>
  <si>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</si>
  <si>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</si>
  <si>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</si>
  <si>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</si>
  <si>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</si>
  <si>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</si>
  <si>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</si>
  <si>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</si>
  <si>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</si>
  <si>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</si>
  <si>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</si>
  <si>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</si>
  <si>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</si>
  <si>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</si>
  <si>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</si>
  <si>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</si>
  <si>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</si>
  <si>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</si>
  <si>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</si>
  <si>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</si>
  <si>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</si>
  <si>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</si>
  <si>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</si>
  <si>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</si>
  <si>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</si>
  <si>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</si>
  <si>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</si>
  <si>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</si>
  <si>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</si>
  <si>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</si>
  <si>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</si>
  <si>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</si>
  <si>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</si>
  <si>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</si>
  <si>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</si>
  <si>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</si>
  <si>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</si>
  <si>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</si>
  <si>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</si>
  <si>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</si>
  <si>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</si>
  <si>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</si>
  <si>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</si>
  <si>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</si>
  <si>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</si>
  <si>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</si>
  <si>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</si>
  <si>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</si>
  <si>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</si>
  <si>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</si>
  <si>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</si>
  <si>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</si>
  <si>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</si>
  <si>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</si>
  <si>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</si>
  <si>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</si>
  <si>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</si>
  <si>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</si>
  <si>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</si>
  <si>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</si>
  <si>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</si>
  <si>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</si>
  <si>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</si>
  <si>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</si>
  <si>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</si>
  <si>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</si>
  <si>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</si>
  <si>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</si>
  <si>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</si>
  <si>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</si>
  <si>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</si>
  <si>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</si>
  <si>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</si>
  <si>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</si>
  <si>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</si>
  <si>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</si>
  <si>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</si>
  <si>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</si>
  <si>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</si>
  <si>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</si>
  <si>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</si>
  <si>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</si>
  <si>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</si>
  <si>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</si>
  <si>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</si>
  <si>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</si>
  <si>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</si>
  <si>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</si>
  <si>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</si>
  <si>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</si>
  <si>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</si>
  <si>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</si>
  <si>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</si>
  <si>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</si>
  <si>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</si>
  <si>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</si>
  <si>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</si>
  <si>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</si>
  <si>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</si>
  <si>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</si>
  <si>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</si>
  <si>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</si>
  <si>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</si>
  <si>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</si>
  <si>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</si>
  <si>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</si>
  <si>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</si>
  <si>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</si>
  <si>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</si>
  <si>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</si>
  <si>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</si>
  <si>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</si>
  <si>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</si>
  <si>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</si>
  <si>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</si>
  <si>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</si>
  <si>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</si>
  <si>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</si>
  <si>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</si>
  <si>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</si>
  <si>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</si>
  <si>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</si>
  <si>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</si>
  <si>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</si>
  <si>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</si>
  <si>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</si>
  <si>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</si>
  <si>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</si>
  <si>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</si>
  <si>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</si>
  <si>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</si>
  <si>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</si>
  <si>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</si>
  <si>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</si>
  <si>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</si>
  <si>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</si>
  <si>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</si>
  <si>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</si>
  <si>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</si>
  <si>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</si>
  <si>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</si>
  <si>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</si>
  <si>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</si>
  <si>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</si>
  <si>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</si>
  <si>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</si>
  <si>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</si>
  <si>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</si>
  <si>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</si>
  <si>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</si>
  <si>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</si>
  <si>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</si>
  <si>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</si>
  <si>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</si>
  <si>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</si>
  <si>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</si>
  <si>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</si>
  <si>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</si>
  <si>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</si>
  <si>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</si>
  <si>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</si>
  <si>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</si>
  <si>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</si>
  <si>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</si>
  <si>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</si>
  <si>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</si>
  <si>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</si>
  <si>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</si>
  <si>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</si>
  <si>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</si>
  <si>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</si>
  <si>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</si>
  <si>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</si>
  <si>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</si>
  <si>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</si>
  <si>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</si>
  <si>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</si>
  <si>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</si>
  <si>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</si>
  <si>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</si>
  <si>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</si>
  <si>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</si>
  <si>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</si>
  <si>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</si>
  <si>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</si>
  <si>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</si>
  <si>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</si>
  <si>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</si>
  <si>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</si>
  <si>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</si>
  <si>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</si>
  <si>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</si>
  <si>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</si>
  <si>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</si>
  <si>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</si>
  <si>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</si>
  <si>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</si>
  <si>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</si>
  <si>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</si>
  <si>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</si>
  <si>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</si>
  <si>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</si>
  <si>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</si>
  <si>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</si>
  <si>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</si>
  <si>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</si>
  <si>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</si>
  <si>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</si>
  <si>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</si>
  <si>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</si>
  <si>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</si>
  <si>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</si>
  <si>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</si>
  <si>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</si>
  <si>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</si>
  <si>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</si>
  <si>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</si>
  <si>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</si>
  <si>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</si>
  <si>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</si>
  <si>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</si>
  <si>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</si>
  <si>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</si>
  <si>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</si>
  <si>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</si>
  <si>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</si>
  <si>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</si>
  <si>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</si>
  <si>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</si>
  <si>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</si>
  <si>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</si>
  <si>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</si>
  <si>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</si>
  <si>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</si>
  <si>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</si>
  <si>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</si>
  <si>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</si>
  <si>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</si>
  <si>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</si>
  <si>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</si>
  <si>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</si>
  <si>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</si>
  <si>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</si>
  <si>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</si>
  <si>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</si>
  <si>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</si>
  <si>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</si>
  <si>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</si>
  <si>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</si>
  <si>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</si>
  <si>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</si>
  <si>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</si>
  <si>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</si>
  <si>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</si>
  <si>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</si>
  <si>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</si>
  <si>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</si>
  <si>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</si>
  <si>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</si>
  <si>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</si>
  <si>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</si>
  <si>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</si>
  <si>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</si>
  <si>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</si>
  <si>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</si>
  <si>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</si>
  <si>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</si>
  <si>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</si>
  <si>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</si>
  <si>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</si>
  <si>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</si>
  <si>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</si>
  <si>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</si>
  <si>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</si>
  <si>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</si>
  <si>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</si>
  <si>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</si>
  <si>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</si>
  <si>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</si>
  <si>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</si>
  <si>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</si>
  <si>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</si>
  <si>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</si>
  <si>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</si>
  <si>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</si>
  <si>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</si>
  <si>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</si>
  <si>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</si>
  <si>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</si>
  <si>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</si>
  <si>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</si>
  <si>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</si>
  <si>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</si>
  <si>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</si>
  <si>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</si>
  <si>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</si>
  <si>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</si>
  <si>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</si>
  <si>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</si>
  <si>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</si>
  <si>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</si>
  <si>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</si>
  <si>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</si>
  <si>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</si>
  <si>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</si>
  <si>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</si>
  <si>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</si>
  <si>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</si>
  <si>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</si>
  <si>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</si>
  <si>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</si>
  <si>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</si>
  <si>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</si>
  <si>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</si>
  <si>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</si>
  <si>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</si>
  <si>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</si>
  <si>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</si>
  <si>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</si>
  <si>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</si>
  <si>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</si>
  <si>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</si>
  <si>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</si>
  <si>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</si>
  <si>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</si>
  <si>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</si>
  <si>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</si>
  <si>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</si>
  <si>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</si>
  <si>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</si>
  <si>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</si>
  <si>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</si>
  <si>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</si>
  <si>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</si>
  <si>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</si>
  <si>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</si>
  <si>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</si>
  <si>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</si>
  <si>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</si>
  <si>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</si>
  <si>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</si>
  <si>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</si>
  <si>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</si>
  <si>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</si>
  <si>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</si>
  <si>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</si>
  <si>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</si>
  <si>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</si>
  <si>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</si>
  <si>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</si>
  <si>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</si>
  <si>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</si>
  <si>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</si>
  <si>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</si>
  <si>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</si>
  <si>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</si>
  <si>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</si>
  <si>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</si>
  <si>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</si>
  <si>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</si>
  <si>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</si>
  <si>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</si>
  <si>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</si>
  <si>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</si>
  <si>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</si>
  <si>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</si>
  <si>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</si>
  <si>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</si>
  <si>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</si>
  <si>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</si>
  <si>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</si>
  <si>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</si>
  <si>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</si>
  <si>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</si>
  <si>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</si>
  <si>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</si>
  <si>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</si>
  <si>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</si>
  <si>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</si>
  <si>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</si>
  <si>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</si>
  <si>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</si>
  <si>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</si>
  <si>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</si>
  <si>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</si>
  <si>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</si>
  <si>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</si>
  <si>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</si>
  <si>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</si>
  <si>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</si>
  <si>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</si>
  <si>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</si>
  <si>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</si>
  <si>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</si>
  <si>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</si>
  <si>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</si>
  <si>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</si>
  <si>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</si>
  <si>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</si>
  <si>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</si>
  <si>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</si>
  <si>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</si>
  <si>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</si>
  <si>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</si>
  <si>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</si>
  <si>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</si>
  <si>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</si>
  <si>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</si>
  <si>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</si>
  <si>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</si>
  <si>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</si>
  <si>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</si>
  <si>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</si>
  <si>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</si>
  <si>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</si>
  <si>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</si>
  <si>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</si>
  <si>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</si>
  <si>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</si>
  <si>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</si>
  <si>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</si>
  <si>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</si>
  <si>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</si>
  <si>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</si>
  <si>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</si>
  <si>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</si>
  <si>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</si>
  <si>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</si>
  <si>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</si>
  <si>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</si>
  <si>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</si>
  <si>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</si>
  <si>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</si>
  <si>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</si>
  <si>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</si>
  <si>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</si>
  <si>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</si>
  <si>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</si>
  <si>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</si>
  <si>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</si>
  <si>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</si>
  <si>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</si>
  <si>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</si>
  <si>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</si>
  <si>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</si>
  <si>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</si>
  <si>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</si>
  <si>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</si>
  <si>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</si>
  <si>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</si>
  <si>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</si>
  <si>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</si>
  <si>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</si>
  <si>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</si>
  <si>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</si>
  <si>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</si>
  <si>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</si>
  <si>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</si>
  <si>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</si>
  <si>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</si>
  <si>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</si>
  <si>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</si>
  <si>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</si>
  <si>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</si>
  <si>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</si>
  <si>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</si>
  <si>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</si>
  <si>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</si>
  <si>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</si>
  <si>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</si>
  <si>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</si>
  <si>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</si>
  <si>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</si>
  <si>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</si>
  <si>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</si>
  <si>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</si>
  <si>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</si>
  <si>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</si>
  <si>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</si>
  <si>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</si>
  <si>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</si>
  <si>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</si>
  <si>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</si>
  <si>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</si>
  <si>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</si>
  <si>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</si>
  <si>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</si>
  <si>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</si>
  <si>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</si>
  <si>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</si>
  <si>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</si>
  <si>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</si>
  <si>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</si>
  <si>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</si>
  <si>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</si>
  <si>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</si>
  <si>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</si>
  <si>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</si>
  <si>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</si>
  <si>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</si>
  <si>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</si>
  <si>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</si>
  <si>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</si>
  <si>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</si>
  <si>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</si>
  <si>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</si>
  <si>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</si>
  <si>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</si>
  <si>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</si>
  <si>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</si>
  <si>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</si>
  <si>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</si>
  <si>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</si>
  <si>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</si>
  <si>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</si>
  <si>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</si>
  <si>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</si>
  <si>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</si>
  <si>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</si>
  <si>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</si>
  <si>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</si>
  <si>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</si>
  <si>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</si>
  <si>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</si>
  <si>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</si>
  <si>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</si>
  <si>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</si>
  <si>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</si>
  <si>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</si>
  <si>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</si>
  <si>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</si>
  <si>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</si>
  <si>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</si>
  <si>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</si>
  <si>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</si>
  <si>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</si>
  <si>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</si>
  <si>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</si>
  <si>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</si>
  <si>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</si>
  <si>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</si>
  <si>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</si>
  <si>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</si>
  <si>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</si>
  <si>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</si>
  <si>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</si>
  <si>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</si>
  <si>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</si>
  <si>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</si>
  <si>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</si>
  <si>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</si>
  <si>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</si>
  <si>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</si>
  <si>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</si>
  <si>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</si>
  <si>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</si>
  <si>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</si>
  <si>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</si>
  <si>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</si>
  <si>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</si>
  <si>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</si>
  <si>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</si>
  <si>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</si>
  <si>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</si>
  <si>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</si>
  <si>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</si>
  <si>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</si>
  <si>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</si>
  <si>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</si>
  <si>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</si>
  <si>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</si>
  <si>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</si>
  <si>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</si>
  <si>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</si>
  <si>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</si>
  <si>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</si>
  <si>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</si>
  <si>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</si>
  <si>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</si>
  <si>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</si>
  <si>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</si>
  <si>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</si>
  <si>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</si>
  <si>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</si>
  <si>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</si>
  <si>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</si>
  <si>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</si>
  <si>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</si>
  <si>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</si>
  <si>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</si>
  <si>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</si>
  <si>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</si>
  <si>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</si>
  <si>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</si>
  <si>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</si>
  <si>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</si>
  <si>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</si>
  <si>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</si>
  <si>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</si>
  <si>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</si>
  <si>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</si>
  <si>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</si>
  <si>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</si>
  <si>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</si>
  <si>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</si>
  <si>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</si>
  <si>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</si>
  <si>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</si>
  <si>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</si>
  <si>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</si>
  <si>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</si>
  <si>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</si>
  <si>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</si>
  <si>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</si>
  <si>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</si>
  <si>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</si>
  <si>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</si>
  <si>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</si>
  <si>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</si>
  <si>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</si>
  <si>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</si>
  <si>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</si>
  <si>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</si>
  <si>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</si>
  <si>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</si>
  <si>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</si>
  <si>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</si>
  <si>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</si>
  <si>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</si>
  <si>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</si>
  <si>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</si>
  <si>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</si>
  <si>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</si>
  <si>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</si>
  <si>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</si>
  <si>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</si>
  <si>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</si>
  <si>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</si>
  <si>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</si>
  <si>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</si>
  <si>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</si>
  <si>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</si>
  <si>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</si>
  <si>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</si>
  <si>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</si>
  <si>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</si>
  <si>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</si>
  <si>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</si>
  <si>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</si>
  <si>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</si>
  <si>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</si>
  <si>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</si>
  <si>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</si>
  <si>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</si>
  <si>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</si>
  <si>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</si>
  <si>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</si>
  <si>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</si>
  <si>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</si>
  <si>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</si>
  <si>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</si>
  <si>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</si>
  <si>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</si>
  <si>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</si>
  <si>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</si>
  <si>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</si>
  <si>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</si>
  <si>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</si>
  <si>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</si>
  <si>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</si>
  <si>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</si>
  <si>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</si>
  <si>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</si>
  <si>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</si>
  <si>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</si>
  <si>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</si>
  <si>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</si>
  <si>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</si>
  <si>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</si>
  <si>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</si>
  <si>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</si>
  <si>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</si>
  <si>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</si>
  <si>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</si>
  <si>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</si>
  <si>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</si>
  <si>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</si>
  <si>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</si>
  <si>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</si>
  <si>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</si>
  <si>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</si>
  <si>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</si>
  <si>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</si>
  <si>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</si>
  <si>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</si>
  <si>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</si>
  <si>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</si>
  <si>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</si>
  <si>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</si>
  <si>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</si>
  <si>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</si>
  <si>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</si>
  <si>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</si>
  <si>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</si>
  <si>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</si>
  <si>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</si>
  <si>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</si>
  <si>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</si>
  <si>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</si>
  <si>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</si>
  <si>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</si>
  <si>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</si>
  <si>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</si>
  <si>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</si>
  <si>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</si>
  <si>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</si>
  <si>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</si>
  <si>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</si>
  <si>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</si>
  <si>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</si>
  <si>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</si>
  <si>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</si>
  <si>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</si>
  <si>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</si>
  <si>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</si>
  <si>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</si>
  <si>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</si>
  <si>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</si>
  <si>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</si>
  <si>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</si>
  <si>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</si>
  <si>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</si>
  <si>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</si>
  <si>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</si>
  <si>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</si>
  <si>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</si>
  <si>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</si>
  <si>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</si>
  <si>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</si>
  <si>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</si>
  <si>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</si>
  <si>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</si>
  <si>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</si>
  <si>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</si>
  <si>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</si>
  <si>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</si>
  <si>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</si>
  <si>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</si>
  <si>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</si>
  <si>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</si>
  <si>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</si>
  <si>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</si>
  <si>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</si>
  <si>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</si>
  <si>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</si>
  <si>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</si>
  <si>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</si>
  <si>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</si>
  <si>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</si>
  <si>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</si>
  <si>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</si>
  <si>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</si>
  <si>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</si>
  <si>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</si>
  <si>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</si>
  <si>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</si>
  <si>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</si>
  <si>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</si>
  <si>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</si>
  <si>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</si>
  <si>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</si>
  <si>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</si>
  <si>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</si>
  <si>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</si>
  <si>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</si>
  <si>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</si>
  <si>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</si>
  <si>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</si>
  <si>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</si>
  <si>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</si>
  <si>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</si>
  <si>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</si>
  <si>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</si>
  <si>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</si>
  <si>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</si>
  <si>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</si>
  <si>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</si>
  <si>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</si>
  <si>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</si>
  <si>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</si>
  <si>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</si>
  <si>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</si>
  <si>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</si>
  <si>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</si>
  <si>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</si>
  <si>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</si>
  <si>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</si>
  <si>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</si>
  <si>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</si>
  <si>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</si>
  <si>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</si>
  <si>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</si>
  <si>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</si>
  <si>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</si>
  <si>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</si>
  <si>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</si>
  <si>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</si>
  <si>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</si>
  <si>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</si>
  <si>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</si>
  <si>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</si>
  <si>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</si>
  <si>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</si>
  <si>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</si>
  <si>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</si>
  <si>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</si>
  <si>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</si>
  <si>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</si>
  <si>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</si>
  <si>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</si>
  <si>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</si>
  <si>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</si>
  <si>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</si>
  <si>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</si>
  <si>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</si>
  <si>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</si>
  <si>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</si>
  <si>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</si>
  <si>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</si>
  <si>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</si>
  <si>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</si>
  <si>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</si>
  <si>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</si>
  <si>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</si>
  <si>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</si>
  <si>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</si>
  <si>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</si>
  <si>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</si>
  <si>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</si>
  <si>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</si>
  <si>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</si>
  <si>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</si>
  <si>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</si>
  <si>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</si>
  <si>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</si>
  <si>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</si>
  <si>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</si>
  <si>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</si>
  <si>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</si>
  <si>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</si>
  <si>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</si>
  <si>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</si>
  <si>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</si>
  <si>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</si>
  <si>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</si>
  <si>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</si>
  <si>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</si>
  <si>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</si>
  <si>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</si>
  <si>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</si>
  <si>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</si>
  <si>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</si>
  <si>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</si>
  <si>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</si>
  <si>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</si>
  <si>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</si>
  <si>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</si>
  <si>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</si>
  <si>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</si>
  <si>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</si>
  <si>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</si>
  <si>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</si>
  <si>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</si>
  <si>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</si>
  <si>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</si>
  <si>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</si>
  <si>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</si>
  <si>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</si>
  <si>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</si>
  <si>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</si>
  <si>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</si>
  <si>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</si>
  <si>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</si>
  <si>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</si>
  <si>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</si>
  <si>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</si>
  <si>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</si>
  <si>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</si>
  <si>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</si>
  <si>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</si>
  <si>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</si>
  <si>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</si>
  <si>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</si>
  <si>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</si>
  <si>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</si>
  <si>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</si>
  <si>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</si>
  <si>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</si>
  <si>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</si>
  <si>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</si>
  <si>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</si>
  <si>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</si>
  <si>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</si>
  <si>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</si>
  <si>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</si>
  <si>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</si>
  <si>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</si>
  <si>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</si>
  <si>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</si>
  <si>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</si>
  <si>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</si>
  <si>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</si>
  <si>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</si>
  <si>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</si>
  <si>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</si>
  <si>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</si>
  <si>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</si>
  <si>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</si>
  <si>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</si>
  <si>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</si>
  <si>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</si>
  <si>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</si>
  <si>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</si>
  <si>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</si>
  <si>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</si>
  <si>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</si>
  <si>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</si>
  <si>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</si>
  <si>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</si>
  <si>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</si>
  <si>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</si>
  <si>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</si>
  <si>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</si>
  <si>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</si>
  <si>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</si>
  <si>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</si>
  <si>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</si>
  <si>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</si>
  <si>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</si>
  <si>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</si>
  <si>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</si>
  <si>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</si>
  <si>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</si>
  <si>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</si>
  <si>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</si>
  <si>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</si>
  <si>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</si>
  <si>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</si>
  <si>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</si>
  <si>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</si>
  <si>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</si>
  <si>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</si>
  <si>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</si>
  <si>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</si>
  <si>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</si>
  <si>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</si>
  <si>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</si>
  <si>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</si>
  <si>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</si>
  <si>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</si>
  <si>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</si>
  <si>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</si>
  <si>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</si>
  <si>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</si>
  <si>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</si>
  <si>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</si>
  <si>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</si>
  <si>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</si>
  <si>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</si>
  <si>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</si>
  <si>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</si>
  <si>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</si>
  <si>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</si>
  <si>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</si>
  <si>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</si>
  <si>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</si>
  <si>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</si>
  <si>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</si>
  <si>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</si>
  <si>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</si>
  <si>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</si>
  <si>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</si>
  <si>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</si>
  <si>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</si>
  <si>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</si>
  <si>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</si>
  <si>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</si>
  <si>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</si>
  <si>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</si>
  <si>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</si>
  <si>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</si>
  <si>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</si>
  <si>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</si>
  <si>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</si>
  <si>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</si>
  <si>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</si>
  <si>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</si>
  <si>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</si>
  <si>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</si>
  <si>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</si>
  <si>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</si>
  <si>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</si>
  <si>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</si>
  <si>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</si>
  <si>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</si>
  <si>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</si>
  <si>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</si>
  <si>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</si>
  <si>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</si>
  <si>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</si>
  <si>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</si>
  <si>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</si>
  <si>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</si>
  <si>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</si>
  <si>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</si>
  <si>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</si>
  <si>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</si>
  <si>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</si>
  <si>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</si>
  <si>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</si>
  <si>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</si>
  <si>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</si>
  <si>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</si>
  <si>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</si>
  <si>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</si>
  <si>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</si>
  <si>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</si>
  <si>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</si>
  <si>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</si>
  <si>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</si>
  <si>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</si>
  <si>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</si>
  <si>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</si>
  <si>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</si>
  <si>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</si>
  <si>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</si>
  <si>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</si>
  <si>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</si>
  <si>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</si>
  <si>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</si>
  <si>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</si>
  <si>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</si>
  <si>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</si>
  <si>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</si>
  <si>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</si>
  <si>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</si>
  <si>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</si>
  <si>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</si>
  <si>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</si>
  <si>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</si>
  <si>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</si>
  <si>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</si>
  <si>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</si>
  <si>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</si>
  <si>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</si>
  <si>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</si>
  <si>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</si>
  <si>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</si>
  <si>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</si>
  <si>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</si>
  <si>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</si>
  <si>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</si>
  <si>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</si>
  <si>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</si>
  <si>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</si>
  <si>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</si>
  <si>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</si>
  <si>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</si>
  <si>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</si>
  <si>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</si>
  <si>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</si>
  <si>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</si>
  <si>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</si>
  <si>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</si>
  <si>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</si>
  <si>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</si>
  <si>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</si>
  <si>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</si>
  <si>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</si>
  <si>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</si>
  <si>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</si>
  <si>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</si>
  <si>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</si>
  <si>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</si>
  <si>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</si>
  <si>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</si>
  <si>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</si>
  <si>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</si>
  <si>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</si>
  <si>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</si>
  <si>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</si>
  <si>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</si>
  <si>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</si>
  <si>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</si>
  <si>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</si>
  <si>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</si>
  <si>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</si>
  <si>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</si>
  <si>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</si>
  <si>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</si>
  <si>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</si>
  <si>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</si>
  <si>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</si>
  <si>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</si>
  <si>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</si>
  <si>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</si>
  <si>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</si>
  <si>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</si>
  <si>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</si>
  <si>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</si>
  <si>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</si>
  <si>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</si>
  <si>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</si>
  <si>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</si>
  <si>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</si>
  <si>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</si>
  <si>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</si>
  <si>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</si>
  <si>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</si>
  <si>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</si>
  <si>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</si>
  <si>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</si>
  <si>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</si>
  <si>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</si>
  <si>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</si>
  <si>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</si>
  <si>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</si>
  <si>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</si>
  <si>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</si>
  <si>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</si>
  <si>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</si>
  <si>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</si>
  <si>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</si>
  <si>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</si>
  <si>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</si>
  <si>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</si>
  <si>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</si>
  <si>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</si>
  <si>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</si>
  <si>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</si>
  <si>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</si>
  <si>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</si>
  <si>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</si>
  <si>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</si>
  <si>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</si>
  <si>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</si>
  <si>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</si>
  <si>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</si>
  <si>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</si>
  <si>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</si>
  <si>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</si>
  <si>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</si>
  <si>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</si>
  <si>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</si>
  <si>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</si>
  <si>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</si>
  <si>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</si>
  <si>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</si>
  <si>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</si>
  <si>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</si>
  <si>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</si>
  <si>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</si>
  <si>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</si>
  <si>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</si>
  <si>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</si>
  <si>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</si>
  <si>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</si>
  <si>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</si>
  <si>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</si>
  <si>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</si>
  <si>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</si>
  <si>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</si>
  <si>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</si>
  <si>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</si>
  <si>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</si>
  <si>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</si>
  <si>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</si>
  <si>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</si>
  <si>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</si>
  <si>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</si>
  <si>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</si>
  <si>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</si>
  <si>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</si>
  <si>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</si>
  <si>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</si>
  <si>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</si>
  <si>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</si>
  <si>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</si>
  <si>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</si>
  <si>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</si>
  <si>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</si>
  <si>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</si>
  <si>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</si>
  <si>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</si>
  <si>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</si>
  <si>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</si>
  <si>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</si>
  <si>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</si>
  <si>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</si>
  <si>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</si>
  <si>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</si>
  <si>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</si>
  <si>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</si>
  <si>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</si>
  <si>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</si>
  <si>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</si>
  <si>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</si>
  <si>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</si>
  <si>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</si>
  <si>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</si>
  <si>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</si>
  <si>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</si>
  <si>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</si>
  <si>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</si>
  <si>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</si>
  <si>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</si>
  <si>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</si>
  <si>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</si>
  <si>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</si>
  <si>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</si>
  <si>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</si>
  <si>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</si>
  <si>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</si>
  <si>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</si>
  <si>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</si>
  <si>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</si>
  <si>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</si>
  <si>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</si>
  <si>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</si>
  <si>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</si>
  <si>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</si>
  <si>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</si>
  <si>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</si>
  <si>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</si>
  <si>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</si>
  <si>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</si>
  <si>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</si>
  <si>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</si>
  <si>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</si>
  <si>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</si>
  <si>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</si>
  <si>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</si>
  <si>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</si>
  <si>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</si>
  <si>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</si>
  <si>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</si>
  <si>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</si>
  <si>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</si>
  <si>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</si>
  <si>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</si>
  <si>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</si>
  <si>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</si>
  <si>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</si>
  <si>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</si>
  <si>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</si>
  <si>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</si>
  <si>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</si>
  <si>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</si>
  <si>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</si>
  <si>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</si>
  <si>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</si>
  <si>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</si>
  <si>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</si>
  <si>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</si>
  <si>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</si>
  <si>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</si>
  <si>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</si>
  <si>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</si>
  <si>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</si>
  <si>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</si>
  <si>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</si>
  <si>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</si>
  <si>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</si>
  <si>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</si>
  <si>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</si>
  <si>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</si>
  <si>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</si>
  <si>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</si>
  <si>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</si>
  <si>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</si>
  <si>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</si>
  <si>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</si>
  <si>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</si>
  <si>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</si>
  <si>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</si>
  <si>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</si>
  <si>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</si>
  <si>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</si>
  <si>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</si>
  <si>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</si>
  <si>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</si>
  <si>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</si>
  <si>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</si>
  <si>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</si>
  <si>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</si>
  <si>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</si>
  <si>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</si>
  <si>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</si>
  <si>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</si>
  <si>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</si>
  <si>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</si>
  <si>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</si>
  <si>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</si>
  <si>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</si>
  <si>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</si>
  <si>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</si>
  <si>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</si>
  <si>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</si>
  <si>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</si>
  <si>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</si>
  <si>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</si>
  <si>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</si>
  <si>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</si>
  <si>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</si>
  <si>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</si>
  <si>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</si>
  <si>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</si>
  <si>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</si>
  <si>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</si>
  <si>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</si>
  <si>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</si>
  <si>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</si>
  <si>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</si>
  <si>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</si>
  <si>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</si>
  <si>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</si>
  <si>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</si>
  <si>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</si>
  <si>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</si>
  <si>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</si>
  <si>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</si>
  <si>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</si>
  <si>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</si>
  <si>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</si>
  <si>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</si>
  <si>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</si>
  <si>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</si>
  <si>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</si>
  <si>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</si>
  <si>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</si>
  <si>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</si>
  <si>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</si>
  <si>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</si>
  <si>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</si>
  <si>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</si>
  <si>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</si>
  <si>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</si>
  <si>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</si>
  <si>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</si>
  <si>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</si>
  <si>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</si>
  <si>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</si>
  <si>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</si>
  <si>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</si>
  <si>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</si>
  <si>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</si>
  <si>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</si>
  <si>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</si>
  <si>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</si>
  <si>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</si>
  <si>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</si>
  <si>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</si>
  <si>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</si>
  <si>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</si>
  <si>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</si>
  <si>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</si>
  <si>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</si>
  <si>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</si>
  <si>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</si>
  <si>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</si>
  <si>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</si>
  <si>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</si>
  <si>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</si>
  <si>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</si>
  <si>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</si>
  <si>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</si>
  <si>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</si>
  <si>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</si>
  <si>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</si>
  <si>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</si>
  <si>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</si>
  <si>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</si>
  <si>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</si>
  <si>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</si>
  <si>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</si>
  <si>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</si>
  <si>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</si>
  <si>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</si>
  <si>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</si>
  <si>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</si>
  <si>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</si>
  <si>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</si>
  <si>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</si>
  <si>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</si>
  <si>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</si>
  <si>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</si>
  <si>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</si>
  <si>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</si>
  <si>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</si>
  <si>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</si>
  <si>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</si>
  <si>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</si>
  <si>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</si>
  <si>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</si>
  <si>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</si>
  <si>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</si>
  <si>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</si>
  <si>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</si>
  <si>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</si>
  <si>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</si>
  <si>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</si>
  <si>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</si>
  <si>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</si>
  <si>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</si>
  <si>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</si>
  <si>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</si>
  <si>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</si>
  <si>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</si>
  <si>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</si>
  <si>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</si>
  <si>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</si>
  <si>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</si>
  <si>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</si>
  <si>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</si>
  <si>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</si>
  <si>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</si>
  <si>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</si>
  <si>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</si>
  <si>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</si>
  <si>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</si>
  <si>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</si>
  <si>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</si>
  <si>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</si>
  <si>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</si>
  <si>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</si>
  <si>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</si>
  <si>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</si>
  <si>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</si>
  <si>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</si>
  <si>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</si>
  <si>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</si>
  <si>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</si>
  <si>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</si>
  <si>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</si>
  <si>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</si>
  <si>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</si>
  <si>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</si>
  <si>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</si>
  <si>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</si>
  <si>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</si>
  <si>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</si>
  <si>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</si>
  <si>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</si>
  <si>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</si>
  <si>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</si>
  <si>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</si>
  <si>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</si>
  <si>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</si>
  <si>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</si>
  <si>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</si>
  <si>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</si>
  <si>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</si>
  <si>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</si>
  <si>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</si>
  <si>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</si>
  <si>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</si>
  <si>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</si>
  <si>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</si>
  <si>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</si>
  <si>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</si>
  <si>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</si>
  <si>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</si>
  <si>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</si>
  <si>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</si>
  <si>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</si>
  <si>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</si>
  <si>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</si>
  <si>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</si>
  <si>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</si>
  <si>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</si>
  <si>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</si>
  <si>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</si>
  <si>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</si>
  <si>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</si>
  <si>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</si>
  <si>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</si>
  <si>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</si>
  <si>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</si>
  <si>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</si>
  <si>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</si>
  <si>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</si>
  <si>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</si>
  <si>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</si>
  <si>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</si>
  <si>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</si>
  <si>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</si>
  <si>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</si>
  <si>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</si>
  <si>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</si>
  <si>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</si>
  <si>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</si>
  <si>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</si>
  <si>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</si>
  <si>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</si>
  <si>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</si>
  <si>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</si>
  <si>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</si>
  <si>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</si>
  <si>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</si>
  <si>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</si>
  <si>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</si>
  <si>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</si>
  <si>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</si>
  <si>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</si>
  <si>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</si>
  <si>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</si>
  <si>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</si>
  <si>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</si>
  <si>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</si>
  <si>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</si>
  <si>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</si>
  <si>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</si>
  <si>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</si>
  <si>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</si>
  <si>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</si>
  <si>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</si>
  <si>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</si>
  <si>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</si>
  <si>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</si>
  <si>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</si>
  <si>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</si>
  <si>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</si>
  <si>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</si>
  <si>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</si>
  <si>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</si>
  <si>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</si>
  <si>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</si>
  <si>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</si>
  <si>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</si>
  <si>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</si>
  <si>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</si>
  <si>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</si>
  <si>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</si>
  <si>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</si>
  <si>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</si>
  <si>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</si>
  <si>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</si>
  <si>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</si>
  <si>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</si>
  <si>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</si>
  <si>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</si>
  <si>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</si>
  <si>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</si>
  <si>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</si>
  <si>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</si>
  <si>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</si>
  <si>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</si>
  <si>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</si>
  <si>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</si>
  <si>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</si>
  <si>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</si>
  <si>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</si>
  <si>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</si>
  <si>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</si>
  <si>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</si>
  <si>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</si>
  <si>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</si>
  <si>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</si>
  <si>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</si>
  <si>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</si>
  <si>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</si>
  <si>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</si>
  <si>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</si>
  <si>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</si>
  <si>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</si>
  <si>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</si>
  <si>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</si>
  <si>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</si>
  <si>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</si>
  <si>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</si>
  <si>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</si>
  <si>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</si>
  <si>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</si>
  <si>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</si>
  <si>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</si>
  <si>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</si>
  <si>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</si>
  <si>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</si>
  <si>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</si>
  <si>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</si>
  <si>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</si>
  <si>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</si>
  <si>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</si>
  <si>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</si>
  <si>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</si>
  <si>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</si>
  <si>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</si>
  <si>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</si>
  <si>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</si>
  <si>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</si>
  <si>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</si>
  <si>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</si>
  <si>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</si>
  <si>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</si>
  <si>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</si>
  <si>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</si>
  <si>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</si>
  <si>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</si>
  <si>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</si>
  <si>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</si>
  <si>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</si>
  <si>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</si>
  <si>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</si>
  <si>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</si>
  <si>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</si>
  <si>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</si>
  <si>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</si>
  <si>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</si>
  <si>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</si>
  <si>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</si>
  <si>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</si>
  <si>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</si>
  <si>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</si>
  <si>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</si>
  <si>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</si>
  <si>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</si>
  <si>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</si>
  <si>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</si>
  <si>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</si>
  <si>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</si>
  <si>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</si>
  <si>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</si>
  <si>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</si>
  <si>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</si>
  <si>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</si>
  <si>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</si>
  <si>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</si>
  <si>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</si>
  <si>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</si>
  <si>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</si>
  <si>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</si>
  <si>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</si>
  <si>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</si>
  <si>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</si>
  <si>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</si>
  <si>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</si>
  <si>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</si>
  <si>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</si>
  <si>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</si>
  <si>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</si>
  <si>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</si>
  <si>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</si>
  <si>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</si>
  <si>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</si>
  <si>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</si>
  <si>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</si>
  <si>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</si>
  <si>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</si>
  <si>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</si>
  <si>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</si>
  <si>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</si>
  <si>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</si>
  <si>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</si>
  <si>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</si>
  <si>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</si>
  <si>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</si>
  <si>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</si>
  <si>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</si>
  <si>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</si>
  <si>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</si>
  <si>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</si>
  <si>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</si>
  <si>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</si>
  <si>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</si>
  <si>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</si>
  <si>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</si>
  <si>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</si>
  <si>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</si>
  <si>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</si>
  <si>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</si>
  <si>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</si>
  <si>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</si>
  <si>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</si>
  <si>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</si>
  <si>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</si>
  <si>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</si>
  <si>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</si>
  <si>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</si>
  <si>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</si>
  <si>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</si>
  <si>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</si>
  <si>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</si>
  <si>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</si>
  <si>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</si>
  <si>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</si>
  <si>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</si>
  <si>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</si>
  <si>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</si>
  <si>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</si>
  <si>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</si>
  <si>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</si>
  <si>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</si>
  <si>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</si>
  <si>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</si>
  <si>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</si>
  <si>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</si>
  <si>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</si>
  <si>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</si>
  <si>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</si>
  <si>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</si>
  <si>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</si>
  <si>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</si>
  <si>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</si>
  <si>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</si>
  <si>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</si>
  <si>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</si>
  <si>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</si>
  <si>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</si>
  <si>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</si>
  <si>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</si>
  <si>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</si>
  <si>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</si>
  <si>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</si>
  <si>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</si>
  <si>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</si>
  <si>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</si>
  <si>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</si>
  <si>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</si>
  <si>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</si>
  <si>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</si>
  <si>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</si>
  <si>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</si>
  <si>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</si>
  <si>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</si>
  <si>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</si>
  <si>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</si>
  <si>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</si>
  <si>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</si>
  <si>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</si>
  <si>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</si>
  <si>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</si>
  <si>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</si>
  <si>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</si>
  <si>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</si>
  <si>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</si>
  <si>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</si>
  <si>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</si>
  <si>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</si>
  <si>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</si>
  <si>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</si>
  <si>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</si>
  <si>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</si>
  <si>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</si>
  <si>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</si>
  <si>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</si>
  <si>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</si>
  <si>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</si>
  <si>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</si>
  <si>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</si>
  <si>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</si>
  <si>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</si>
  <si>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</si>
  <si>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</si>
  <si>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</si>
  <si>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</si>
  <si>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</si>
  <si>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</si>
  <si>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</si>
  <si>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</si>
  <si>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</si>
  <si>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</si>
  <si>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</si>
  <si>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</si>
  <si>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</si>
  <si>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</si>
  <si>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</si>
  <si>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</si>
  <si>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</si>
  <si>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</si>
  <si>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</si>
  <si>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</si>
  <si>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</si>
  <si>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</si>
  <si>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</si>
  <si>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</si>
  <si>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</si>
  <si>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</si>
  <si>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</si>
  <si>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</si>
  <si>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</si>
  <si>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</si>
  <si>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</si>
  <si>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</si>
  <si>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</si>
  <si>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</si>
  <si>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</si>
  <si>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</si>
  <si>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</si>
  <si>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</si>
  <si>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</si>
  <si>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</si>
  <si>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</si>
  <si>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</si>
  <si>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</si>
  <si>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</si>
  <si>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</si>
  <si>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</si>
  <si>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</si>
  <si>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</si>
  <si>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</si>
  <si>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</si>
  <si>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</si>
  <si>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</si>
  <si>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</si>
  <si>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</si>
  <si>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</si>
  <si>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</si>
  <si>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</si>
  <si>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</si>
  <si>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</si>
  <si>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</si>
  <si>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</si>
  <si>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</si>
  <si>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</si>
  <si>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</si>
  <si>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</si>
  <si>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</si>
  <si>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</si>
  <si>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</si>
  <si>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</si>
  <si>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</si>
  <si>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</si>
  <si>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</si>
  <si>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</si>
  <si>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</si>
  <si>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</si>
  <si>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</si>
  <si>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</si>
  <si>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</si>
  <si>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</si>
  <si>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</si>
  <si>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</si>
  <si>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</si>
  <si>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</si>
  <si>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</si>
  <si>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</si>
  <si>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</si>
  <si>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</si>
  <si>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</si>
  <si>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</si>
  <si>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</si>
  <si>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</si>
  <si>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</si>
  <si>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</si>
  <si>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</si>
  <si>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</si>
  <si>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</si>
  <si>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</si>
  <si>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</si>
  <si>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</si>
  <si>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</si>
  <si>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</si>
  <si>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</si>
  <si>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</si>
  <si>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</si>
  <si>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</si>
  <si>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</si>
  <si>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</si>
  <si>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</si>
  <si>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</si>
  <si>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</si>
  <si>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</si>
  <si>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</si>
  <si>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</si>
  <si>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</si>
  <si>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</si>
  <si>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</si>
  <si>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</si>
  <si>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</si>
  <si>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</si>
  <si>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</si>
  <si>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</si>
  <si>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</si>
  <si>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</si>
  <si>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</si>
  <si>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</si>
  <si>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</si>
  <si>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</si>
  <si>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</si>
  <si>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</si>
  <si>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</si>
  <si>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</si>
  <si>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</si>
  <si>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</si>
  <si>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</si>
  <si>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</si>
  <si>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</si>
  <si>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</si>
  <si>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</si>
  <si>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</si>
  <si>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</si>
  <si>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</si>
  <si>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</si>
  <si>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</si>
  <si>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</si>
  <si>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</si>
  <si>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</si>
  <si>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</si>
  <si>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</si>
  <si>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</si>
  <si>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</si>
  <si>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</si>
  <si>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</si>
  <si>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</si>
  <si>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</si>
  <si>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</si>
  <si>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</si>
  <si>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</si>
  <si>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</si>
  <si>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</si>
  <si>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</si>
  <si>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</si>
  <si>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</si>
  <si>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</si>
  <si>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</si>
  <si>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</si>
  <si>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</si>
  <si>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</si>
  <si>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</si>
  <si>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</si>
  <si>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</si>
  <si>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</si>
  <si>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</si>
  <si>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</si>
  <si>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</si>
  <si>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</si>
  <si>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</si>
  <si>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</si>
  <si>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</si>
  <si>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</si>
  <si>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</si>
  <si>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</si>
  <si>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</si>
  <si>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</si>
  <si>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</si>
  <si>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</si>
  <si>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</si>
  <si>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</si>
  <si>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</si>
  <si>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</si>
  <si>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</si>
  <si>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</si>
  <si>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</si>
  <si>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</si>
  <si>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</si>
  <si>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</si>
  <si>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</si>
  <si>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</si>
  <si>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</si>
  <si>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</si>
  <si>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</si>
  <si>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</si>
  <si>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</si>
  <si>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</si>
  <si>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</si>
  <si>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</si>
  <si>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</si>
  <si>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</si>
  <si>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</si>
  <si>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</si>
  <si>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</si>
  <si>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</si>
  <si>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</si>
  <si>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</si>
  <si>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</si>
  <si>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</si>
  <si>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</si>
  <si>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</si>
  <si>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</si>
  <si>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</si>
  <si>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</si>
  <si>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</si>
  <si>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</si>
  <si>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</si>
  <si>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</si>
  <si>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</si>
  <si>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</si>
  <si>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</si>
  <si>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</si>
  <si>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</si>
  <si>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</si>
  <si>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</si>
  <si>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</si>
  <si>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</si>
  <si>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</si>
  <si>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</si>
  <si>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</si>
  <si>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</si>
  <si>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</si>
  <si>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</si>
  <si>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</si>
  <si>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</si>
  <si>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</si>
  <si>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</si>
  <si>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</si>
  <si>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</si>
  <si>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</si>
  <si>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</si>
  <si>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</si>
  <si>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</si>
  <si>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</si>
  <si>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</si>
  <si>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</si>
  <si>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</si>
  <si>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</si>
  <si>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</si>
  <si>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</si>
  <si>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</si>
  <si>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</si>
  <si>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</si>
  <si>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</si>
  <si>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</si>
  <si>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</si>
  <si>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</si>
  <si>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</si>
  <si>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</si>
  <si>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</si>
  <si>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</si>
  <si>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</si>
  <si>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</si>
  <si>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</si>
  <si>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</si>
  <si>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</si>
  <si>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</si>
  <si>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</si>
  <si>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</si>
  <si>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</si>
  <si>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</si>
  <si>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</si>
  <si>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</si>
  <si>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</si>
  <si>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</si>
  <si>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</si>
  <si>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</si>
  <si>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</si>
  <si>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</si>
  <si>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</si>
  <si>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</si>
  <si>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</si>
  <si>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</si>
  <si>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</si>
  <si>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</si>
  <si>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</si>
  <si>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</si>
  <si>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</si>
  <si>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</si>
  <si>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</si>
  <si>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</si>
  <si>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</si>
  <si>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</si>
  <si>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</si>
  <si>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</si>
  <si>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</si>
  <si>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</si>
  <si>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</si>
  <si>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</si>
  <si>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</si>
  <si>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</si>
  <si>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</si>
  <si>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</si>
  <si>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</si>
  <si>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</si>
  <si>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</si>
  <si>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</si>
  <si>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</si>
  <si>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</si>
  <si>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</si>
  <si>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</si>
  <si>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</si>
  <si>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</si>
  <si>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</si>
  <si>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</si>
  <si>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</si>
  <si>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</si>
  <si>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</si>
  <si>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</si>
  <si>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</si>
  <si>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</si>
  <si>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</si>
  <si>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</si>
  <si>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</si>
  <si>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</si>
  <si>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</si>
  <si>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</si>
  <si>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</si>
  <si>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</si>
  <si>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</si>
  <si>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</si>
  <si>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</si>
  <si>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</si>
  <si>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</si>
  <si>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</si>
  <si>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</si>
  <si>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</si>
  <si>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</si>
  <si>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</si>
  <si>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</si>
  <si>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</si>
  <si>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</si>
  <si>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</si>
  <si>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</si>
  <si>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</si>
  <si>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</si>
  <si>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</si>
  <si>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</si>
  <si>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</si>
  <si>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</si>
  <si>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</si>
  <si>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</si>
  <si>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</si>
  <si>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</si>
  <si>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</si>
  <si>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</si>
  <si>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</si>
  <si>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</si>
  <si>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</si>
  <si>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</si>
  <si>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</si>
  <si>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</si>
  <si>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</si>
  <si>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</si>
  <si>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</si>
  <si>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</si>
  <si>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</si>
  <si>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</si>
  <si>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</si>
  <si>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</si>
  <si>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</si>
  <si>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</si>
  <si>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</si>
  <si>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</si>
  <si>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</si>
  <si>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</si>
  <si>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</si>
  <si>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</si>
  <si>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</si>
  <si>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</si>
  <si>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</si>
  <si>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</si>
  <si>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</si>
  <si>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</si>
  <si>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</si>
  <si>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</si>
  <si>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</si>
  <si>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</si>
  <si>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</si>
  <si>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</si>
  <si>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</si>
  <si>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</si>
  <si>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</si>
  <si>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</si>
  <si>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</si>
  <si>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</si>
  <si>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</si>
  <si>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</si>
  <si>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</si>
  <si>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</si>
  <si>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</si>
  <si>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</si>
  <si>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</si>
  <si>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</si>
  <si>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</si>
  <si>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</si>
  <si>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</si>
  <si>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</si>
  <si>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</si>
  <si>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</si>
  <si>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</si>
  <si>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</si>
  <si>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</si>
  <si>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</si>
  <si>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</si>
  <si>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</si>
  <si>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</si>
  <si>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</si>
  <si>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</si>
  <si>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</si>
  <si>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</si>
  <si>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</si>
  <si>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</si>
  <si>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</si>
  <si>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</si>
  <si>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</si>
  <si>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</si>
  <si>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</si>
  <si>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</si>
  <si>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</si>
  <si>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</si>
  <si>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</si>
  <si>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</si>
  <si>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</si>
  <si>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</si>
  <si>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</si>
  <si>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</si>
  <si>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</si>
  <si>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</si>
  <si>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</si>
  <si>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</si>
  <si>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</si>
  <si>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</si>
  <si>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</si>
  <si>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</si>
  <si>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</si>
  <si>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</si>
  <si>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</si>
  <si>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</si>
  <si>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</si>
  <si>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</si>
  <si>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</si>
  <si>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</si>
  <si>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</si>
  <si>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</si>
  <si>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</si>
  <si>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</si>
  <si>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</si>
  <si>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</si>
  <si>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</si>
  <si>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</si>
  <si>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</si>
  <si>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</si>
  <si>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</si>
  <si>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</si>
  <si>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</si>
  <si>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</si>
  <si>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</si>
  <si>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</si>
  <si>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</si>
  <si>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</si>
  <si>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</si>
  <si>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</si>
  <si>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</si>
  <si>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</si>
  <si>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</si>
  <si>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</si>
  <si>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</si>
  <si>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</si>
  <si>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</si>
  <si>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</si>
  <si>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</si>
  <si>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</si>
  <si>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</si>
  <si>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</si>
  <si>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</si>
  <si>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</si>
  <si>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</si>
  <si>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</si>
  <si>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</si>
  <si>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</si>
  <si>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</si>
  <si>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</si>
  <si>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</si>
  <si>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</si>
  <si>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</si>
  <si>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</si>
  <si>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</si>
  <si>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</si>
  <si>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</si>
  <si>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</si>
  <si>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</si>
  <si>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</si>
  <si>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</si>
  <si>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</si>
  <si>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</si>
  <si>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</si>
  <si>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</si>
  <si>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</si>
  <si>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</si>
  <si>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</si>
  <si>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</si>
  <si>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</si>
  <si>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</si>
  <si>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</si>
  <si>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</si>
  <si>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</si>
  <si>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</si>
  <si>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</si>
  <si>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</si>
  <si>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</si>
  <si>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</si>
  <si>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</si>
  <si>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</si>
  <si>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</si>
  <si>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</si>
  <si>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</si>
  <si>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</si>
  <si>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</si>
  <si>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</si>
  <si>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</si>
  <si>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</si>
  <si>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</si>
  <si>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</si>
  <si>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</si>
  <si>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</si>
  <si>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</si>
  <si>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</si>
  <si>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</si>
  <si>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</si>
  <si>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</si>
  <si>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</si>
  <si>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</si>
  <si>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</si>
  <si>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</si>
  <si>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</si>
  <si>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</si>
  <si>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</si>
  <si>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</si>
  <si>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</si>
  <si>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</si>
  <si>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</si>
  <si>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</si>
  <si>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</si>
  <si>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</si>
  <si>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</si>
  <si>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</si>
  <si>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</si>
  <si>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</si>
  <si>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</si>
  <si>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</si>
  <si>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</si>
  <si>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</si>
  <si>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</si>
  <si>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</si>
  <si>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</si>
  <si>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</si>
  <si>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</si>
  <si>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</si>
  <si>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</si>
  <si>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</si>
  <si>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</si>
  <si>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</si>
  <si>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</si>
  <si>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</si>
  <si>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</si>
  <si>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</si>
  <si>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</si>
  <si>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</si>
  <si>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</si>
  <si>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</si>
  <si>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</si>
  <si>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</si>
  <si>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</si>
  <si>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</si>
  <si>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</si>
  <si>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</si>
  <si>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</si>
  <si>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</si>
  <si>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</si>
  <si>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</si>
  <si>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</si>
  <si>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</si>
  <si>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</si>
  <si>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</si>
  <si>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</si>
  <si>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</si>
  <si>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</si>
  <si>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</si>
  <si>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</si>
  <si>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</si>
  <si>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</si>
  <si>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</si>
  <si>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</si>
  <si>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</si>
  <si>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</si>
  <si>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</si>
  <si>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</si>
  <si>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</si>
  <si>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</si>
  <si>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</si>
  <si>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</si>
  <si>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</si>
  <si>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</si>
  <si>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</si>
  <si>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</si>
  <si>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</si>
  <si>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</si>
  <si>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</si>
  <si>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</si>
  <si>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</si>
  <si>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</si>
  <si>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</si>
  <si>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</si>
  <si>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</si>
  <si>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</si>
  <si>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</si>
  <si>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</si>
  <si>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</si>
  <si>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</si>
  <si>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</si>
  <si>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</si>
  <si>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</si>
  <si>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</si>
  <si>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</si>
  <si>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</si>
  <si>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</si>
  <si>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</si>
  <si>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</si>
  <si>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</si>
  <si>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</si>
  <si>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</si>
  <si>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</si>
  <si>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</si>
  <si>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</si>
  <si>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</si>
  <si>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</si>
  <si>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</si>
  <si>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</si>
  <si>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</si>
  <si>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</si>
  <si>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</si>
  <si>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</si>
  <si>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</si>
  <si>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</si>
  <si>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</si>
  <si>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</si>
  <si>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</si>
  <si>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</si>
  <si>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</si>
  <si>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</si>
  <si>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</si>
  <si>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</si>
  <si>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</si>
  <si>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</si>
  <si>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</si>
  <si>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</si>
  <si>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</si>
  <si>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</si>
  <si>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</si>
  <si>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</si>
  <si>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</si>
  <si>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</si>
  <si>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</si>
  <si>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</si>
  <si>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</si>
  <si>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</si>
  <si>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</si>
  <si>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</si>
  <si>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</si>
  <si>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</si>
  <si>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</si>
  <si>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</si>
  <si>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</si>
  <si>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</si>
  <si>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</si>
  <si>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</si>
  <si>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</si>
  <si>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</si>
  <si>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</si>
  <si>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</si>
  <si>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</si>
  <si>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</si>
  <si>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</si>
  <si>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</si>
  <si>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</si>
  <si>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</si>
  <si>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</si>
  <si>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</si>
  <si>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</si>
  <si>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</si>
  <si>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</si>
  <si>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</si>
  <si>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</si>
  <si>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</si>
  <si>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</si>
  <si>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</si>
  <si>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</si>
  <si>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</si>
  <si>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</si>
  <si>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</si>
  <si>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</si>
  <si>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</si>
  <si>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</si>
  <si>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</si>
  <si>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</si>
  <si>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</si>
  <si>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</si>
  <si>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</si>
  <si>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</si>
  <si>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</si>
  <si>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</si>
  <si>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</si>
  <si>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</si>
  <si>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</si>
  <si>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</si>
  <si>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</si>
  <si>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</si>
  <si>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</si>
  <si>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</si>
  <si>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</si>
  <si>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</si>
  <si>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</si>
  <si>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</si>
  <si>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</si>
  <si>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</si>
  <si>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</si>
  <si>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</si>
  <si>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</si>
  <si>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</si>
  <si>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</si>
  <si>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</si>
  <si>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</si>
  <si>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</si>
  <si>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</si>
  <si>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</si>
  <si>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</si>
  <si>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</si>
  <si>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</si>
  <si>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</si>
  <si>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</si>
  <si>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</si>
  <si>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</si>
  <si>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</si>
  <si>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</si>
  <si>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</si>
  <si>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</si>
  <si>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</si>
  <si>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</si>
  <si>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</si>
  <si>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</si>
  <si>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</si>
  <si>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</si>
  <si>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</si>
  <si>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</si>
  <si>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</si>
  <si>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</si>
  <si>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</si>
  <si>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</si>
  <si>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</si>
  <si>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</si>
  <si>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</si>
  <si>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</si>
  <si>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</si>
  <si>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</si>
  <si>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</si>
  <si>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</si>
  <si>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</si>
  <si>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</si>
  <si>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</si>
  <si>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</si>
  <si>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</si>
  <si>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</si>
  <si>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</si>
  <si>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</si>
  <si>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</si>
  <si>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</si>
  <si>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</si>
  <si>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</si>
  <si>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</si>
  <si>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</si>
  <si>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</si>
  <si>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</si>
  <si>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</si>
  <si>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</si>
  <si>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</si>
  <si>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</si>
  <si>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</si>
  <si>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</si>
  <si>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</si>
  <si>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</si>
  <si>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</si>
  <si>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</si>
  <si>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</si>
  <si>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</si>
  <si>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</si>
  <si>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</si>
  <si>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</si>
  <si>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</si>
  <si>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</si>
  <si>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</si>
  <si>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</si>
  <si>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</si>
  <si>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</si>
  <si>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</si>
  <si>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</si>
  <si>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</si>
  <si>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</si>
  <si>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</si>
  <si>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</si>
  <si>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</si>
  <si>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</si>
  <si>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</si>
  <si>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</si>
  <si>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</si>
  <si>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</si>
  <si>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</si>
  <si>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</si>
  <si>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</si>
  <si>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</si>
  <si>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</si>
  <si>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</si>
  <si>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</si>
  <si>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</si>
  <si>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</si>
  <si>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</si>
  <si>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</si>
  <si>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</si>
  <si>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</si>
  <si>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</si>
  <si>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</si>
  <si>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</si>
  <si>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</si>
  <si>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</si>
  <si>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</si>
  <si>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</si>
  <si>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</si>
  <si>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</si>
  <si>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</si>
  <si>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</si>
  <si>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</si>
  <si>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</si>
  <si>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</si>
  <si>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</si>
  <si>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</si>
  <si>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</si>
  <si>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</si>
  <si>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</si>
  <si>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</si>
  <si>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</si>
  <si>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</si>
  <si>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</si>
  <si>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</si>
  <si>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</si>
  <si>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</si>
  <si>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</si>
  <si>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</si>
  <si>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</si>
  <si>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</si>
  <si>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</si>
  <si>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</si>
  <si>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</si>
  <si>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</si>
  <si>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</si>
  <si>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</si>
  <si>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</si>
  <si>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</si>
  <si>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</si>
  <si>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</si>
  <si>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</si>
  <si>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</si>
  <si>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</si>
  <si>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</si>
  <si>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</si>
  <si>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</si>
  <si>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</si>
  <si>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</si>
  <si>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</si>
  <si>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</si>
  <si>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</si>
  <si>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</si>
  <si>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</si>
  <si>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</si>
  <si>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</si>
  <si>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</si>
  <si>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</si>
  <si>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</si>
  <si>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</si>
  <si>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</si>
  <si>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</si>
  <si>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</si>
  <si>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</si>
  <si>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</si>
  <si>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</si>
  <si>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</si>
  <si>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</si>
  <si>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</si>
  <si>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</si>
  <si>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</si>
  <si>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</si>
  <si>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</si>
  <si>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</si>
  <si>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</si>
  <si>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</si>
  <si>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</si>
  <si>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</si>
  <si>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</si>
  <si>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</si>
  <si>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</si>
  <si>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</si>
  <si>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</si>
  <si>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</si>
  <si>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</si>
  <si>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</si>
  <si>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</si>
  <si>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</si>
  <si>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</si>
  <si>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</si>
  <si>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</si>
  <si>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</si>
  <si>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</si>
  <si>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</si>
  <si>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</si>
  <si>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</si>
  <si>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</si>
  <si>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</si>
  <si>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</si>
  <si>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</si>
  <si>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</si>
  <si>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</si>
  <si>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</si>
  <si>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</si>
  <si>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</si>
  <si>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</si>
  <si>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</si>
  <si>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</si>
  <si>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</si>
  <si>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</si>
  <si>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</si>
  <si>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</si>
  <si>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</si>
  <si>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</si>
  <si>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</si>
  <si>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</si>
  <si>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</si>
  <si>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</si>
  <si>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</si>
  <si>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</si>
  <si>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</si>
  <si>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</si>
  <si>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</si>
  <si>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</si>
  <si>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</si>
  <si>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</si>
  <si>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</si>
  <si>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</si>
  <si>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</si>
  <si>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</si>
  <si>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</si>
  <si>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</si>
  <si>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</si>
  <si>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</si>
  <si>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</si>
  <si>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</si>
  <si>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</si>
  <si>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</si>
  <si>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</si>
  <si>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</si>
  <si>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</si>
  <si>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</si>
  <si>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</si>
  <si>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</si>
  <si>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</si>
  <si>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</si>
  <si>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</si>
  <si>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</si>
  <si>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</si>
  <si>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</si>
  <si>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</si>
  <si>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</si>
  <si>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</si>
  <si>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</si>
  <si>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</si>
  <si>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</si>
  <si>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</si>
  <si>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</si>
  <si>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</si>
  <si>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</si>
  <si>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</si>
  <si>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</si>
  <si>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</si>
  <si>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</si>
  <si>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</si>
  <si>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</si>
  <si>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</si>
  <si>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</si>
  <si>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</si>
  <si>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</si>
  <si>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</si>
  <si>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</si>
  <si>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</si>
  <si>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</si>
  <si>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</si>
  <si>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</si>
  <si>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</si>
  <si>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</si>
  <si>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</si>
  <si>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</si>
  <si>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</si>
  <si>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</si>
  <si>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</si>
  <si>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</si>
  <si>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</si>
  <si>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</si>
  <si>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</si>
  <si>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</si>
  <si>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</si>
  <si>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</si>
  <si>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</si>
  <si>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</si>
  <si>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</si>
  <si>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</si>
  <si>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</si>
  <si>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</si>
  <si>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</si>
  <si>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</si>
  <si>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</si>
  <si>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</si>
  <si>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</si>
  <si>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</si>
  <si>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</si>
  <si>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</si>
  <si>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</si>
  <si>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</si>
  <si>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</si>
  <si>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</si>
  <si>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</si>
  <si>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</si>
  <si>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</si>
  <si>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</si>
  <si>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</si>
  <si>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</si>
  <si>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</si>
  <si>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</si>
  <si>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</si>
  <si>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</si>
  <si>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</si>
  <si>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</si>
  <si>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</si>
  <si>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</si>
  <si>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</si>
  <si>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</si>
  <si>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</si>
  <si>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</si>
  <si>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</si>
  <si>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</si>
  <si>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</si>
  <si>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</si>
  <si>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</si>
  <si>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</si>
  <si>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</si>
  <si>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</si>
  <si>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</si>
  <si>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</si>
  <si>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</si>
  <si>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</si>
  <si>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</si>
  <si>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</si>
  <si>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</si>
  <si>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</si>
  <si>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</si>
  <si>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</si>
  <si>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</si>
  <si>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</si>
  <si>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</si>
  <si>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</si>
  <si>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</si>
  <si>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</si>
  <si>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</si>
  <si>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</si>
  <si>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</si>
  <si>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</si>
  <si>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</si>
  <si>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</si>
  <si>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</si>
  <si>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</si>
  <si>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</si>
  <si>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</si>
  <si>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</si>
  <si>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</si>
  <si>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</si>
  <si>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</si>
  <si>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</si>
  <si>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</si>
  <si>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</si>
  <si>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</si>
  <si>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</si>
  <si>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</si>
  <si>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</si>
  <si>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</si>
  <si>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</si>
  <si>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</si>
  <si>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</si>
  <si>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</si>
  <si>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</si>
  <si>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</si>
  <si>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</si>
  <si>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</si>
  <si>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</si>
  <si>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</si>
  <si>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</si>
  <si>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</si>
  <si>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</si>
  <si>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</si>
  <si>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</si>
  <si>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</si>
  <si>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</si>
  <si>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</si>
  <si>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</si>
  <si>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</si>
  <si>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</si>
  <si>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</si>
  <si>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</si>
  <si>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</si>
  <si>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</si>
  <si>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</si>
  <si>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</si>
  <si>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</si>
  <si>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</si>
  <si>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</si>
  <si>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</si>
  <si>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</si>
  <si>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</si>
  <si>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</si>
  <si>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</si>
  <si>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</si>
  <si>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</si>
  <si>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</si>
  <si>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</si>
  <si>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</si>
  <si>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</si>
  <si>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</si>
  <si>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</si>
  <si>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</si>
  <si>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</si>
  <si>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</si>
  <si>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</si>
  <si>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</si>
  <si>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</si>
  <si>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</si>
  <si>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</si>
  <si>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</si>
  <si>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</si>
  <si>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</si>
  <si>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</si>
  <si>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</si>
  <si>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</si>
  <si>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</si>
  <si>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</si>
  <si>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</si>
  <si>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</si>
  <si>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</si>
  <si>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</si>
  <si>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</si>
  <si>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</si>
  <si>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</si>
  <si>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</si>
  <si>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</si>
  <si>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</si>
  <si>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</si>
  <si>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</si>
  <si>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</si>
  <si>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</si>
  <si>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</si>
  <si>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</si>
  <si>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</si>
  <si>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</si>
  <si>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</si>
  <si>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</si>
  <si>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</si>
  <si>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</si>
  <si>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</si>
  <si>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</si>
  <si>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</si>
  <si>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</si>
  <si>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</si>
  <si>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</si>
  <si>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</si>
  <si>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</si>
  <si>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</si>
  <si>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</si>
  <si>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</si>
  <si>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</si>
  <si>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</si>
  <si>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</si>
  <si>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</si>
  <si>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</si>
  <si>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</si>
  <si>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</si>
  <si>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</si>
  <si>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</si>
  <si>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</si>
  <si>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</si>
  <si>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</si>
  <si>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</si>
  <si>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</si>
  <si>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</si>
  <si>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</si>
  <si>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</si>
  <si>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</si>
  <si>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</si>
  <si>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</si>
  <si>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</si>
  <si>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</si>
  <si>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</si>
  <si>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</si>
  <si>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</si>
  <si>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</si>
  <si>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</si>
  <si>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</si>
  <si>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</si>
  <si>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</si>
  <si>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</si>
  <si>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</si>
  <si>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</si>
  <si>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</si>
  <si>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</si>
  <si>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</si>
  <si>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</si>
  <si>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</si>
  <si>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</si>
  <si>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</si>
  <si>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</si>
  <si>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</si>
  <si>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</si>
  <si>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</si>
  <si>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</si>
  <si>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</si>
  <si>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</si>
  <si>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</si>
  <si>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</si>
  <si>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</si>
  <si>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</si>
  <si>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</si>
  <si>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</si>
  <si>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</si>
  <si>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</si>
  <si>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</si>
  <si>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</si>
  <si>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</si>
  <si>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</si>
  <si>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</si>
  <si>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</si>
  <si>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</si>
  <si>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</si>
  <si>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</si>
  <si>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</si>
  <si>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</si>
  <si>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</si>
  <si>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</si>
  <si>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</si>
  <si>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</si>
  <si>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</si>
  <si>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</si>
  <si>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</si>
  <si>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</si>
  <si>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</si>
  <si>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</si>
  <si>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</si>
  <si>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</si>
  <si>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</si>
  <si>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</si>
  <si>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</si>
  <si>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</si>
  <si>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</si>
  <si>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</si>
  <si>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</si>
  <si>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</si>
  <si>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</si>
  <si>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</si>
  <si>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</si>
  <si>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</si>
  <si>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</si>
  <si>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</si>
  <si>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</si>
  <si>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</si>
  <si>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</si>
  <si>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</si>
  <si>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</si>
  <si>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</si>
  <si>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</si>
  <si>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</si>
  <si>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</si>
  <si>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</si>
  <si>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</si>
  <si>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</si>
  <si>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</si>
  <si>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</si>
  <si>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</si>
  <si>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</si>
  <si>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</si>
  <si>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</si>
  <si>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</si>
  <si>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</si>
  <si>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</si>
  <si>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</si>
  <si>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</si>
  <si>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</si>
  <si>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</si>
  <si>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</si>
  <si>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</si>
  <si>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</si>
  <si>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</si>
  <si>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</si>
  <si>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</si>
  <si>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</si>
  <si>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</si>
  <si>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</si>
  <si>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</si>
  <si>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</si>
  <si>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</si>
  <si>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</si>
  <si>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</si>
  <si>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</si>
  <si>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</si>
  <si>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</si>
  <si>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</si>
  <si>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</si>
  <si>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</si>
  <si>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</si>
  <si>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</si>
  <si>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</si>
  <si>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</si>
  <si>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</si>
  <si>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</si>
  <si>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</si>
  <si>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</si>
  <si>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</si>
  <si>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</si>
  <si>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</si>
  <si>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</si>
  <si>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</si>
  <si>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</si>
  <si>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</si>
  <si>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</si>
  <si>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</si>
  <si>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</si>
  <si>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</si>
  <si>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</si>
  <si>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</si>
  <si>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</si>
  <si>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</si>
  <si>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</si>
  <si>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</si>
  <si>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</si>
  <si>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</si>
  <si>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</si>
  <si>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</si>
  <si>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</si>
  <si>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</si>
  <si>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</si>
  <si>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</si>
  <si>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</si>
  <si>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</si>
  <si>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</si>
  <si>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</si>
  <si>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</si>
  <si>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</si>
  <si>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</si>
  <si>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</si>
  <si>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</si>
  <si>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</si>
  <si>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</si>
  <si>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</si>
  <si>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</si>
  <si>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</si>
  <si>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</si>
  <si>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</si>
  <si>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</si>
  <si>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</si>
  <si>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</si>
  <si>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</si>
  <si>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</si>
  <si>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</si>
  <si>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</si>
  <si>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</si>
  <si>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</si>
  <si>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</si>
  <si>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</si>
  <si>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</si>
  <si>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</si>
  <si>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</si>
  <si>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</si>
  <si>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</si>
  <si>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</si>
  <si>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</si>
  <si>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</si>
  <si>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</si>
  <si>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</si>
  <si>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</si>
  <si>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</si>
  <si>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</si>
  <si>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</si>
  <si>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</si>
  <si>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</si>
  <si>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</si>
  <si>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</si>
  <si>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</si>
  <si>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</si>
  <si>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</si>
  <si>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</si>
  <si>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</si>
  <si>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</si>
  <si>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</si>
  <si>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</si>
  <si>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</si>
  <si>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</si>
  <si>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</si>
  <si>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</si>
  <si>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</si>
  <si>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</si>
  <si>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</si>
  <si>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</si>
  <si>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</si>
  <si>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</si>
  <si>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</si>
  <si>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</si>
  <si>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</si>
  <si>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</si>
  <si>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</si>
  <si>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</si>
  <si>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</si>
  <si>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</si>
  <si>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</si>
  <si>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</si>
  <si>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</si>
  <si>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</si>
  <si>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</si>
  <si>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</si>
  <si>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</si>
  <si>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</si>
  <si>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</si>
  <si>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</si>
  <si>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</si>
  <si>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</si>
  <si>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</si>
  <si>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</si>
  <si>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</si>
  <si>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</si>
  <si>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</si>
  <si>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</si>
  <si>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</si>
  <si>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</si>
  <si>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</si>
  <si>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</si>
  <si>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</si>
  <si>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</si>
  <si>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</si>
  <si>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</si>
  <si>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</si>
  <si>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</si>
  <si>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</si>
  <si>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</si>
  <si>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</si>
  <si>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</si>
  <si>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</si>
  <si>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</si>
  <si>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</si>
  <si>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</si>
  <si>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</si>
  <si>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</si>
  <si>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</si>
  <si>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</si>
  <si>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</si>
  <si>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</si>
  <si>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</si>
  <si>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</si>
  <si>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</si>
  <si>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</si>
  <si>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</si>
  <si>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</si>
  <si>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</si>
  <si>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</si>
  <si>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</si>
  <si>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</si>
  <si>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</si>
  <si>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</si>
  <si>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</si>
  <si>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</si>
  <si>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</si>
  <si>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</si>
  <si>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</si>
  <si>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</si>
  <si>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</si>
  <si>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</si>
  <si>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</si>
  <si>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</si>
  <si>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</si>
  <si>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</si>
  <si>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</si>
  <si>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</si>
  <si>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</si>
  <si>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</si>
  <si>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</si>
  <si>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</si>
  <si>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</si>
  <si>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</si>
  <si>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</si>
  <si>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</si>
  <si>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</si>
  <si>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</si>
  <si>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</si>
  <si>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</si>
  <si>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</si>
  <si>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</si>
  <si>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</si>
  <si>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</si>
  <si>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</si>
  <si>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</si>
  <si>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</si>
  <si>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</si>
  <si>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</si>
  <si>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</si>
  <si>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</si>
  <si>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</si>
  <si>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</si>
  <si>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</si>
  <si>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</si>
  <si>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</si>
  <si>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</si>
  <si>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</si>
  <si>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</si>
  <si>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</si>
  <si>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</si>
  <si>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</si>
  <si>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</si>
  <si>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</si>
  <si>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</si>
  <si>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</si>
  <si>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</si>
  <si>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</si>
  <si>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</si>
  <si>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</si>
  <si>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</si>
  <si>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</si>
  <si>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</si>
  <si>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</si>
  <si>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</si>
  <si>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</si>
  <si>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</si>
  <si>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</si>
  <si>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</si>
  <si>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</si>
  <si>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</si>
  <si>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</si>
  <si>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</si>
  <si>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</si>
  <si>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</si>
  <si>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</si>
  <si>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</si>
  <si>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</si>
  <si>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</si>
  <si>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</si>
  <si>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</si>
  <si>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</si>
  <si>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</si>
  <si>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</si>
  <si>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</si>
  <si>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</si>
  <si>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</si>
  <si>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</si>
  <si>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</si>
  <si>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</si>
  <si>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</si>
  <si>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</si>
  <si>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</si>
  <si>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</si>
  <si>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</si>
  <si>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</si>
  <si>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</si>
  <si>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</si>
  <si>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</si>
  <si>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</si>
  <si>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</si>
  <si>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</si>
  <si>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</si>
  <si>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</si>
  <si>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</si>
  <si>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</si>
  <si>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</si>
  <si>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</si>
  <si>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</si>
  <si>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</si>
  <si>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</si>
  <si>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</si>
  <si>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</si>
  <si>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</si>
  <si>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</si>
  <si>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</si>
  <si>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</si>
  <si>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</si>
  <si>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</si>
  <si>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</si>
  <si>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</si>
  <si>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</si>
  <si>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</si>
  <si>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</si>
  <si>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</si>
  <si>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</si>
  <si>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</si>
  <si>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</si>
  <si>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</si>
  <si>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</si>
  <si>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</si>
  <si>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</si>
  <si>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</si>
  <si>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</si>
  <si>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</si>
  <si>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</si>
  <si>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</si>
  <si>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</si>
  <si>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</si>
  <si>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</si>
  <si>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</si>
  <si>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</si>
  <si>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</si>
  <si>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</si>
  <si>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</si>
  <si>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</si>
  <si>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</si>
  <si>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</si>
  <si>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</si>
  <si>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</si>
  <si>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</si>
  <si>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</si>
  <si>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</si>
  <si>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</si>
  <si>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</si>
  <si>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</si>
  <si>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</si>
  <si>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</si>
  <si>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</si>
  <si>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</si>
  <si>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</si>
  <si>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</si>
  <si>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</si>
  <si>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</si>
  <si>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</si>
  <si>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</si>
  <si>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</si>
  <si>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</si>
  <si>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</si>
  <si>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</si>
  <si>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</si>
  <si>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</si>
  <si>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</si>
  <si>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</si>
  <si>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</si>
  <si>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</si>
  <si>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</si>
  <si>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</si>
  <si>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</si>
  <si>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</si>
  <si>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</si>
  <si>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</si>
  <si>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</si>
  <si>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</si>
  <si>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</si>
  <si>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</si>
  <si>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</si>
  <si>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</si>
  <si>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</si>
  <si>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</si>
  <si>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</si>
  <si>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</si>
  <si>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</si>
  <si>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</si>
  <si>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</si>
  <si>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</si>
  <si>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</si>
  <si>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</si>
  <si>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</si>
  <si>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</si>
  <si>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</si>
  <si>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</si>
  <si>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</si>
  <si>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</si>
  <si>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</si>
  <si>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</si>
  <si>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</si>
  <si>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</si>
  <si>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</si>
  <si>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</si>
  <si>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</si>
  <si>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</si>
  <si>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</si>
  <si>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</si>
  <si>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</si>
  <si>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</si>
  <si>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</si>
  <si>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</si>
  <si>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</si>
  <si>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</si>
  <si>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</si>
  <si>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</si>
  <si>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</si>
  <si>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</si>
  <si>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</si>
  <si>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</si>
  <si>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</si>
  <si>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</si>
  <si>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</si>
  <si>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</si>
  <si>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</si>
  <si>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</si>
  <si>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</si>
  <si>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</si>
  <si>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</si>
  <si>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</si>
  <si>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</si>
  <si>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</si>
  <si>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</si>
  <si>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</si>
  <si>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</si>
  <si>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</si>
  <si>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</si>
  <si>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</si>
  <si>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</si>
  <si>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</si>
  <si>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</si>
  <si>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</si>
  <si>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</si>
  <si>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</si>
  <si>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</si>
  <si>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</si>
  <si>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</si>
  <si>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</si>
  <si>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</si>
  <si>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</si>
  <si>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</si>
  <si>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</si>
  <si>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</si>
  <si>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</si>
  <si>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</si>
  <si>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</si>
  <si>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</si>
  <si>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</si>
  <si>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</si>
  <si>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</si>
  <si>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</si>
  <si>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</si>
  <si>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</si>
  <si>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</si>
  <si>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</si>
  <si>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</si>
  <si>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</si>
  <si>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</si>
  <si>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</si>
  <si>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</si>
  <si>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</si>
  <si>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</si>
  <si>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</si>
  <si>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</si>
  <si>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</si>
  <si>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</si>
  <si>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</si>
  <si>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</si>
  <si>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</si>
  <si>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</si>
  <si>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</si>
  <si>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</si>
  <si>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</si>
  <si>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</si>
  <si>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</si>
  <si>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</si>
  <si>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</si>
  <si>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</si>
  <si>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</si>
  <si>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</si>
  <si>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</si>
  <si>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</si>
  <si>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</si>
  <si>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</si>
  <si>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</si>
  <si>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</si>
  <si>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</si>
  <si>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</si>
  <si>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</si>
  <si>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</si>
  <si>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</si>
  <si>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</si>
  <si>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</si>
  <si>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</si>
  <si>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</si>
  <si>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</si>
  <si>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</si>
  <si>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</si>
  <si>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</si>
  <si>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</si>
  <si>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</si>
  <si>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</si>
  <si>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</si>
  <si>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</si>
  <si>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</si>
  <si>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</si>
  <si>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</si>
  <si>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</si>
  <si>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</si>
  <si>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</si>
  <si>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</si>
  <si>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</si>
  <si>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</si>
  <si>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</si>
  <si>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</si>
  <si>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</si>
  <si>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</si>
  <si>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</si>
  <si>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</si>
  <si>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</si>
  <si>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</si>
  <si>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</si>
  <si>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</si>
  <si>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</si>
  <si>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</si>
  <si>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</si>
  <si>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</si>
  <si>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</si>
  <si>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</si>
  <si>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</si>
  <si>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</si>
  <si>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</si>
  <si>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</si>
  <si>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</si>
  <si>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</si>
  <si>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</si>
  <si>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</si>
  <si>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</si>
  <si>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</si>
  <si>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</si>
  <si>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</si>
  <si>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</si>
  <si>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</si>
  <si>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</si>
  <si>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</si>
  <si>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</si>
  <si>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</si>
  <si>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</si>
  <si>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</si>
  <si>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</si>
  <si>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</si>
  <si>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</si>
  <si>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</si>
  <si>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</si>
  <si>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</si>
  <si>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</si>
  <si>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</si>
  <si>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</si>
  <si>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</si>
  <si>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</si>
  <si>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</si>
  <si>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</si>
  <si>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</si>
  <si>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</si>
  <si>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</si>
  <si>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</si>
  <si>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</si>
  <si>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</si>
  <si>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</si>
  <si>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</si>
  <si>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</si>
  <si>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</si>
  <si>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</si>
  <si>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</si>
  <si>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</si>
  <si>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</si>
  <si>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</si>
  <si>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</si>
  <si>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</si>
  <si>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</si>
  <si>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</si>
  <si>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</si>
  <si>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</si>
  <si>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</si>
  <si>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</si>
  <si>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</si>
  <si>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</si>
  <si>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</si>
  <si>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</si>
  <si>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</si>
  <si>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</si>
  <si>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</si>
  <si>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</si>
  <si>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</si>
  <si>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</si>
  <si>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</si>
  <si>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</si>
  <si>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</si>
  <si>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</si>
  <si>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</si>
  <si>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</si>
  <si>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</si>
  <si>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</si>
  <si>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</si>
  <si>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</si>
  <si>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</si>
  <si>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</si>
  <si>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</si>
  <si>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</si>
  <si>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</si>
  <si>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</si>
  <si>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</si>
  <si>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</si>
  <si>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</si>
  <si>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</si>
  <si>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</si>
  <si>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</si>
  <si>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</si>
  <si>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</si>
  <si>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</si>
  <si>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</si>
  <si>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</si>
  <si>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</si>
  <si>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</si>
  <si>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</si>
  <si>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</si>
  <si>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</si>
  <si>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</si>
  <si>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</si>
  <si>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</si>
  <si>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</si>
  <si>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</si>
  <si>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</si>
  <si>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</si>
  <si>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</si>
  <si>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</si>
  <si>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</si>
  <si>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</si>
  <si>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</si>
  <si>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</si>
  <si>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</si>
  <si>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</si>
  <si>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</si>
  <si>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</si>
  <si>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</si>
  <si>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</si>
  <si>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</si>
  <si>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</si>
  <si>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</si>
  <si>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</si>
  <si>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</si>
  <si>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</si>
  <si>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</si>
  <si>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</si>
  <si>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</si>
  <si>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</si>
  <si>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</si>
  <si>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</si>
  <si>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</si>
  <si>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</si>
  <si>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</si>
  <si>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</si>
  <si>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</si>
  <si>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</si>
  <si>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</si>
  <si>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</si>
  <si>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</si>
  <si>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</si>
  <si>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</si>
  <si>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</si>
  <si>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</si>
  <si>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</si>
  <si>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</si>
  <si>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</si>
  <si>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</si>
  <si>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</si>
  <si>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</si>
  <si>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</si>
  <si>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</si>
  <si>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</si>
  <si>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</si>
  <si>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</si>
  <si>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</si>
  <si>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</si>
  <si>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</si>
  <si>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</si>
  <si>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</si>
  <si>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</si>
  <si>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</si>
  <si>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</si>
  <si>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</si>
  <si>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</si>
  <si>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</si>
  <si>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</si>
  <si>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</si>
  <si>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</si>
  <si>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</si>
  <si>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</si>
  <si>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</si>
  <si>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</si>
  <si>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</si>
  <si>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</si>
  <si>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</si>
  <si>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</si>
  <si>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</si>
  <si>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</si>
  <si>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</si>
  <si>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</si>
  <si>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</si>
  <si>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</si>
  <si>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</si>
  <si>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</si>
  <si>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</si>
  <si>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</si>
  <si>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</si>
  <si>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</si>
  <si>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</si>
  <si>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</si>
  <si>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</si>
  <si>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</si>
  <si>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</si>
  <si>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</si>
  <si>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</si>
  <si>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</si>
  <si>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</si>
  <si>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</si>
  <si>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</si>
  <si>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</si>
  <si>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</si>
  <si>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</si>
  <si>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</si>
  <si>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</si>
  <si>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</si>
  <si>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</si>
  <si>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</si>
  <si>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</si>
  <si>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</si>
  <si>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</si>
  <si>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</si>
  <si>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</si>
  <si>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</si>
  <si>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</si>
  <si>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</si>
  <si>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</si>
  <si>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</si>
  <si>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</si>
  <si>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</si>
  <si>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</si>
  <si>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</si>
  <si>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</si>
  <si>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</si>
  <si>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</si>
  <si>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</si>
  <si>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</si>
  <si>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</si>
  <si>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</si>
  <si>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</si>
  <si>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</si>
  <si>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</si>
  <si>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</si>
  <si>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</si>
  <si>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</si>
  <si>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</si>
  <si>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</si>
  <si>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</si>
  <si>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</si>
  <si>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</si>
  <si>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</si>
  <si>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</si>
  <si>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</si>
  <si>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</si>
  <si>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</si>
  <si>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</si>
  <si>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</si>
  <si>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</si>
  <si>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</si>
  <si>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</si>
  <si>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</si>
  <si>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</si>
  <si>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</si>
  <si>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</si>
  <si>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</si>
  <si>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</si>
  <si>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</si>
  <si>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</si>
  <si>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</si>
  <si>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</si>
  <si>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</si>
  <si>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</si>
  <si>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</si>
  <si>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</si>
  <si>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</si>
  <si>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</si>
  <si>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</si>
  <si>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</si>
  <si>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</si>
  <si>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</si>
  <si>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</si>
  <si>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</si>
  <si>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</si>
  <si>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</si>
  <si>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</si>
  <si>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</si>
  <si>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</si>
  <si>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</si>
  <si>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</si>
  <si>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</si>
  <si>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</si>
  <si>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</si>
  <si>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</si>
  <si>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</si>
  <si>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</si>
  <si>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</si>
  <si>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</si>
  <si>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</si>
  <si>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</si>
  <si>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</si>
  <si>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</si>
  <si>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</si>
  <si>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</si>
  <si>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</si>
  <si>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</si>
  <si>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</si>
  <si>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</si>
  <si>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</si>
  <si>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</si>
  <si>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</si>
  <si>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</si>
  <si>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</si>
  <si>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</si>
  <si>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</si>
  <si>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</si>
  <si>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</si>
  <si>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</si>
  <si>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</si>
  <si>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</si>
  <si>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</si>
  <si>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</si>
  <si>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</si>
  <si>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</si>
  <si>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</si>
  <si>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</si>
  <si>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</si>
  <si>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</si>
  <si>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</si>
  <si>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</si>
  <si>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</si>
  <si>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</si>
  <si>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</si>
  <si>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</si>
  <si>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</si>
  <si>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</si>
  <si>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</si>
  <si>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</si>
  <si>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</si>
  <si>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</si>
  <si>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</si>
  <si>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</si>
  <si>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</si>
  <si>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</si>
  <si>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</si>
  <si>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</si>
  <si>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</si>
  <si>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</si>
  <si>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</si>
  <si>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</si>
  <si>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</si>
  <si>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</si>
  <si>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</si>
  <si>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</si>
  <si>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</si>
  <si>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</si>
  <si>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</si>
  <si>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</si>
  <si>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</si>
  <si>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</si>
  <si>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</si>
  <si>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</si>
  <si>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</si>
  <si>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</si>
  <si>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</si>
  <si>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</si>
  <si>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</si>
  <si>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</si>
  <si>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</si>
  <si>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</si>
  <si>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</si>
  <si>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</si>
  <si>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</si>
  <si>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</si>
  <si>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</si>
  <si>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</si>
  <si>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</si>
  <si>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</si>
  <si>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</si>
  <si>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</si>
  <si>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</si>
  <si>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</si>
  <si>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</si>
  <si>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</si>
  <si>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</si>
  <si>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</si>
  <si>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</si>
  <si>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</si>
  <si>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</si>
  <si>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</si>
  <si>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</si>
  <si>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</si>
  <si>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</si>
  <si>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</si>
  <si>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</si>
  <si>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</si>
  <si>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</si>
  <si>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</si>
  <si>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</si>
  <si>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</si>
  <si>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</si>
  <si>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</si>
  <si>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</si>
  <si>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</si>
  <si>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</si>
  <si>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</si>
  <si>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</si>
  <si>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</si>
  <si>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</si>
  <si>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</si>
  <si>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</si>
  <si>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</si>
  <si>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</si>
  <si>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</si>
  <si>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</si>
  <si>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</si>
  <si>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</si>
  <si>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</si>
  <si>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</si>
  <si>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</si>
  <si>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</si>
  <si>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</si>
  <si>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</si>
  <si>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</si>
  <si>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</si>
  <si>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</si>
  <si>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</si>
  <si>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</si>
  <si>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</si>
  <si>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</si>
  <si>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</si>
  <si>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</si>
  <si>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</si>
  <si>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</si>
  <si>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</si>
  <si>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</si>
  <si>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</si>
  <si>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</si>
  <si>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</si>
  <si>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</si>
  <si>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</si>
  <si>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</si>
  <si>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</si>
  <si>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</si>
  <si>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</si>
  <si>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</si>
  <si>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</si>
  <si>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</si>
  <si>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</si>
  <si>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</si>
  <si>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</si>
  <si>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</si>
  <si>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</si>
  <si>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</si>
  <si>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</si>
  <si>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</si>
  <si>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</si>
  <si>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</si>
  <si>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</si>
  <si>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</si>
  <si>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</si>
  <si>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</si>
  <si>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</si>
  <si>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</si>
  <si>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</si>
  <si>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</si>
  <si>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</si>
  <si>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</si>
  <si>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</si>
  <si>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</si>
  <si>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</si>
  <si>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</si>
  <si>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</si>
  <si>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</si>
  <si>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</si>
  <si>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</si>
  <si>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</si>
  <si>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</si>
  <si>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</si>
  <si>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</si>
  <si>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</si>
  <si>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</si>
  <si>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</si>
  <si>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</si>
  <si>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</si>
  <si>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</si>
  <si>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</si>
  <si>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</si>
  <si>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</si>
  <si>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</si>
  <si>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</si>
  <si>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</si>
  <si>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</si>
  <si>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</si>
  <si>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</si>
  <si>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</si>
  <si>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</si>
  <si>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</si>
  <si>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</si>
  <si>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</si>
  <si>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</si>
  <si>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</si>
  <si>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</si>
  <si>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</si>
  <si>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</si>
  <si>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</si>
  <si>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</si>
  <si>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</si>
  <si>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</si>
  <si>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</si>
  <si>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</si>
  <si>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</si>
  <si>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</si>
  <si>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</si>
  <si>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</si>
  <si>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</si>
  <si>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</si>
  <si>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</si>
  <si>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</si>
  <si>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</si>
  <si>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</si>
  <si>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</si>
  <si>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</si>
  <si>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</si>
  <si>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</si>
  <si>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</si>
  <si>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</si>
  <si>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</si>
  <si>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</si>
  <si>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</si>
  <si>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</si>
  <si>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</si>
  <si>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</si>
  <si>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</si>
  <si>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</si>
  <si>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</si>
  <si>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</si>
  <si>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</si>
  <si>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</si>
  <si>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</si>
  <si>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</si>
  <si>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</si>
  <si>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</si>
  <si>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</si>
  <si>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</si>
  <si>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</si>
  <si>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</si>
  <si>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</si>
  <si>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</si>
  <si>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</si>
  <si>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</si>
  <si>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</si>
  <si>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</si>
  <si>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</si>
  <si>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</si>
  <si>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</si>
  <si>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</si>
  <si>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</si>
  <si>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</si>
  <si>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</si>
  <si>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</si>
  <si>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</si>
  <si>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</si>
  <si>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</si>
  <si>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</si>
  <si>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</si>
  <si>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</si>
  <si>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</si>
  <si>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</si>
  <si>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</si>
  <si>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</si>
  <si>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</si>
  <si>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</si>
  <si>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</si>
  <si>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</si>
  <si>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</si>
  <si>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</si>
  <si>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</si>
  <si>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</si>
  <si>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</si>
  <si>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</si>
  <si>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</si>
  <si>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</si>
  <si>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</si>
  <si>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</si>
  <si>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</si>
  <si>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</si>
  <si>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</si>
  <si>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</si>
  <si>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</si>
  <si>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</si>
  <si>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</si>
  <si>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</si>
  <si>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</si>
  <si>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</si>
  <si>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</si>
  <si>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</si>
  <si>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</si>
  <si>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</si>
  <si>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</si>
  <si>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</si>
  <si>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</si>
  <si>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</si>
  <si>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</si>
  <si>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</si>
  <si>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</si>
  <si>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</si>
  <si>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</si>
  <si>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</si>
  <si>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</si>
  <si>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</si>
  <si>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</si>
  <si>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</si>
  <si>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</si>
  <si>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</si>
  <si>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</si>
  <si>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</si>
  <si>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</si>
  <si>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</si>
  <si>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</si>
  <si>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</si>
  <si>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</si>
  <si>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</si>
  <si>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</si>
  <si>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</si>
  <si>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</si>
  <si>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</si>
  <si>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</si>
  <si>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</si>
  <si>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</si>
  <si>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</si>
  <si>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</si>
  <si>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</si>
  <si>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</si>
  <si>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</si>
  <si>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</si>
  <si>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</si>
  <si>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</si>
  <si>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</si>
  <si>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</si>
  <si>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</si>
  <si>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</si>
  <si>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</si>
  <si>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</si>
  <si>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</si>
  <si>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</si>
  <si>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</si>
  <si>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</si>
  <si>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</si>
  <si>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</si>
  <si>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</si>
  <si>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</si>
  <si>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</si>
  <si>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</si>
  <si>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</si>
  <si>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</si>
  <si>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</si>
  <si>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</si>
  <si>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</si>
  <si>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</si>
  <si>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</si>
  <si>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</si>
  <si>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</si>
  <si>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</si>
  <si>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</si>
  <si>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</si>
  <si>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</si>
  <si>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</si>
  <si>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</si>
  <si>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</si>
  <si>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</si>
  <si>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</si>
  <si>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</si>
  <si>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</si>
  <si>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</si>
  <si>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</si>
  <si>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</si>
  <si>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</si>
  <si>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</si>
  <si>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</si>
  <si>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</si>
  <si>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</si>
  <si>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</si>
  <si>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</si>
  <si>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</si>
  <si>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</si>
  <si>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</si>
  <si>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</si>
  <si>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</si>
  <si>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</si>
  <si>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</si>
  <si>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</si>
  <si>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</si>
  <si>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</si>
  <si>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</si>
  <si>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</si>
  <si>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</si>
  <si>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</si>
  <si>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</si>
  <si>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</si>
  <si>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</si>
  <si>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</si>
  <si>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</si>
  <si>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</si>
  <si>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</si>
  <si>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</si>
  <si>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</si>
  <si>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</si>
  <si>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</si>
  <si>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</si>
  <si>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</si>
  <si>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</si>
  <si>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</si>
  <si>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</si>
  <si>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</si>
  <si>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</si>
  <si>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</si>
  <si>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</si>
  <si>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</si>
  <si>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</si>
  <si>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</si>
  <si>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</si>
  <si>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</si>
  <si>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</si>
  <si>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</si>
  <si>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</si>
  <si>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</si>
  <si>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</si>
  <si>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</si>
  <si>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</si>
  <si>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</si>
  <si>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</si>
  <si>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</si>
  <si>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</si>
  <si>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</si>
  <si>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</si>
  <si>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</si>
  <si>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</si>
  <si>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</si>
  <si>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</si>
  <si>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</si>
  <si>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</si>
  <si>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</si>
  <si>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</si>
  <si>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</si>
  <si>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</si>
  <si>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</si>
  <si>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</si>
  <si>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</si>
  <si>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</si>
  <si>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</si>
  <si>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</si>
  <si>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</si>
  <si>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</si>
  <si>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</si>
  <si>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</si>
  <si>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</si>
  <si>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</si>
  <si>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</si>
  <si>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</si>
  <si>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</si>
  <si>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</si>
  <si>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</si>
  <si>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</si>
  <si>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</si>
  <si>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</si>
  <si>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</si>
  <si>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</si>
  <si>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</si>
  <si>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</si>
  <si>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</si>
  <si>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</si>
  <si>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</si>
  <si>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</si>
  <si>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</si>
  <si>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</si>
  <si>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</si>
  <si>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</si>
  <si>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</si>
  <si>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</si>
  <si>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</si>
  <si>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</si>
  <si>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</si>
  <si>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</si>
  <si>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</si>
  <si>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</si>
  <si>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</si>
  <si>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</si>
  <si>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</si>
  <si>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</si>
  <si>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</si>
  <si>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</si>
  <si>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</si>
  <si>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</si>
  <si>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</si>
  <si>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</si>
  <si>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</si>
  <si>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</si>
  <si>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</si>
  <si>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</si>
  <si>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</si>
  <si>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</si>
  <si>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</si>
  <si>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</si>
  <si>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</si>
  <si>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</si>
  <si>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</si>
  <si>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</si>
  <si>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</si>
  <si>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</si>
  <si>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</si>
  <si>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</si>
  <si>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</si>
  <si>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</si>
  <si>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</si>
  <si>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</si>
  <si>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</si>
  <si>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</si>
  <si>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</si>
  <si>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</si>
  <si>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</si>
  <si>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</si>
  <si>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</si>
  <si>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</si>
  <si>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</si>
  <si>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</si>
  <si>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</si>
  <si>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</si>
  <si>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</si>
  <si>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</si>
  <si>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</si>
  <si>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</si>
  <si>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</si>
  <si>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</si>
  <si>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</si>
  <si>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</si>
  <si>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</si>
  <si>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</si>
  <si>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</si>
  <si>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</si>
  <si>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</si>
  <si>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</si>
  <si>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</si>
  <si>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</si>
  <si>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</si>
  <si>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</si>
  <si>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</si>
  <si>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</si>
  <si>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</si>
  <si>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</si>
  <si>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</si>
  <si>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</si>
  <si>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</si>
  <si>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</si>
  <si>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</si>
  <si>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</si>
  <si>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</si>
  <si>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</si>
  <si>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</si>
  <si>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</si>
  <si>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</si>
  <si>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</si>
  <si>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</si>
  <si>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</si>
  <si>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</si>
  <si>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</si>
  <si>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</si>
  <si>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</si>
  <si>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</si>
  <si>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</si>
  <si>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</si>
  <si>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</si>
  <si>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</si>
  <si>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</si>
  <si>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</si>
  <si>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</si>
  <si>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</si>
  <si>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</si>
  <si>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</si>
  <si>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</si>
  <si>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</si>
  <si>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</si>
  <si>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</si>
  <si>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</si>
  <si>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</si>
  <si>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</si>
  <si>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</si>
  <si>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</si>
  <si>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</si>
  <si>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</si>
  <si>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</si>
  <si>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</si>
  <si>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</si>
  <si>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</si>
  <si>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</si>
  <si>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</si>
  <si>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</si>
  <si>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</si>
  <si>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</si>
  <si>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</si>
  <si>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</si>
  <si>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</si>
  <si>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</si>
  <si>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</si>
  <si>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</si>
  <si>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</si>
  <si>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</si>
  <si>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</si>
  <si>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</si>
  <si>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</si>
  <si>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</si>
  <si>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</si>
  <si>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</si>
  <si>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</si>
  <si>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</si>
  <si>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</si>
  <si>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</si>
  <si>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</si>
  <si>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</si>
  <si>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</si>
  <si>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</si>
  <si>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</si>
  <si>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</si>
  <si>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</si>
  <si>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</si>
  <si>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</si>
  <si>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</si>
  <si>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</si>
  <si>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</si>
  <si>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</si>
  <si>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</si>
  <si>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</si>
  <si>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</si>
  <si>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</si>
  <si>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</si>
  <si>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</si>
  <si>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</si>
  <si>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</si>
  <si>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</si>
  <si>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</si>
  <si>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</si>
  <si>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</si>
  <si>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</si>
  <si>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</si>
  <si>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</si>
  <si>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</si>
  <si>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</si>
  <si>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</si>
  <si>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</si>
  <si>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</si>
  <si>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</si>
  <si>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</si>
  <si>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</si>
  <si>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</si>
  <si>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</si>
  <si>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</si>
  <si>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</si>
  <si>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</si>
  <si>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</si>
  <si>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</si>
  <si>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</si>
  <si>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</si>
  <si>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</si>
  <si>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</si>
  <si>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</si>
  <si>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</si>
  <si>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</si>
  <si>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</si>
  <si>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</si>
  <si>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</si>
  <si>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</si>
  <si>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</si>
  <si>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</si>
  <si>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</si>
  <si>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</si>
  <si>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</si>
  <si>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</si>
  <si>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</si>
  <si>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</si>
  <si>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</si>
  <si>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</si>
  <si>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</si>
  <si>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</si>
  <si>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</si>
  <si>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</si>
  <si>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</si>
  <si>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</si>
  <si>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</si>
  <si>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</si>
  <si>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</si>
  <si>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</si>
  <si>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</si>
  <si>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</si>
  <si>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</si>
  <si>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</si>
  <si>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</si>
  <si>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</si>
  <si>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</si>
  <si>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</si>
  <si>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</si>
  <si>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</si>
  <si>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</si>
  <si>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</si>
  <si>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</si>
  <si>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</si>
  <si>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</si>
  <si>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</si>
  <si>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</si>
  <si>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</si>
  <si>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</si>
  <si>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</si>
  <si>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</si>
  <si>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</si>
  <si>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</si>
  <si>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</si>
  <si>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</si>
  <si>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</si>
  <si>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</si>
  <si>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</si>
  <si>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</si>
  <si>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</si>
  <si>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</si>
  <si>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</si>
  <si>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</si>
  <si>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</si>
  <si>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</si>
  <si>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</si>
  <si>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</si>
  <si>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</si>
  <si>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</si>
  <si>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</si>
  <si>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</si>
  <si>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</si>
  <si>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</si>
  <si>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</si>
  <si>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</si>
  <si>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</si>
  <si>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</si>
  <si>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</si>
  <si>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</si>
  <si>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</si>
  <si>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</si>
  <si>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</si>
  <si>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</si>
  <si>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</si>
  <si>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</si>
  <si>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</si>
  <si>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</si>
  <si>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</si>
  <si>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</si>
  <si>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</si>
  <si>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</si>
  <si>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</si>
  <si>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</si>
  <si>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</si>
  <si>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</si>
  <si>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</si>
  <si>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</si>
  <si>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</si>
  <si>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</si>
  <si>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</si>
  <si>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</si>
  <si>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</si>
  <si>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</si>
  <si>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</si>
  <si>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</si>
  <si>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</si>
  <si>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</si>
  <si>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</si>
  <si>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</si>
  <si>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</si>
  <si>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</si>
  <si>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</si>
  <si>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</si>
  <si>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</si>
  <si>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</si>
  <si>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</si>
  <si>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</si>
  <si>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</si>
  <si>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</si>
  <si>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</si>
  <si>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</si>
  <si>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</si>
  <si>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</si>
  <si>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</si>
  <si>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</si>
  <si>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</si>
  <si>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</si>
  <si>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</si>
  <si>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</si>
  <si>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</si>
  <si>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</si>
  <si>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</si>
  <si>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</si>
  <si>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</si>
  <si>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</si>
  <si>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</si>
  <si>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</si>
  <si>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</si>
  <si>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</si>
  <si>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</si>
  <si>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</si>
  <si>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</si>
  <si>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</si>
  <si>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</si>
  <si>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</si>
  <si>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</si>
  <si>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</si>
  <si>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</si>
  <si>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</si>
  <si>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</si>
  <si>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</si>
  <si>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</si>
  <si>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</si>
  <si>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</si>
  <si>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</si>
  <si>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</si>
  <si>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</si>
  <si>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</si>
  <si>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</si>
  <si>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</si>
  <si>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</si>
  <si>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</si>
  <si>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</si>
  <si>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</si>
  <si>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</si>
  <si>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</si>
  <si>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</si>
  <si>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</si>
  <si>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</si>
  <si>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</si>
  <si>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</si>
  <si>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</si>
  <si>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</si>
  <si>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</si>
  <si>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</si>
  <si>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</si>
  <si>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</si>
  <si>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</si>
  <si>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</si>
  <si>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</si>
  <si>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</si>
  <si>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</si>
  <si>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</si>
  <si>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</si>
  <si>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</si>
  <si>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</si>
  <si>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</si>
  <si>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</si>
  <si>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</si>
  <si>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</si>
  <si>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</si>
  <si>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</si>
  <si>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</si>
  <si>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</si>
  <si>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</si>
  <si>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</si>
  <si>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</si>
  <si>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</si>
  <si>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</si>
  <si>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</si>
  <si>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</si>
  <si>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</si>
  <si>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</si>
  <si>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</si>
  <si>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</si>
  <si>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</si>
  <si>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</si>
  <si>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</si>
  <si>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</si>
  <si>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</si>
  <si>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</si>
  <si>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</si>
  <si>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</si>
  <si>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</si>
  <si>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</si>
  <si>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</si>
  <si>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</si>
  <si>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</si>
  <si>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</si>
  <si>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</si>
  <si>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</si>
  <si>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</si>
  <si>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</si>
  <si>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</si>
  <si>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</si>
  <si>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</si>
  <si>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</si>
  <si>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</si>
  <si>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</si>
  <si>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</si>
  <si>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</si>
  <si>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</si>
  <si>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</si>
  <si>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</si>
  <si>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</si>
  <si>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</si>
  <si>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</si>
  <si>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</si>
  <si>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</si>
  <si>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</si>
  <si>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</si>
  <si>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</si>
  <si>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</si>
  <si>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</si>
  <si>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</si>
  <si>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</si>
  <si>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</si>
  <si>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</si>
  <si>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</si>
  <si>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</si>
  <si>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</si>
  <si>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</si>
  <si>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</si>
  <si>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</si>
  <si>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</si>
  <si>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</si>
  <si>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</si>
  <si>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</si>
  <si>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</si>
  <si>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</si>
  <si>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</si>
  <si>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</si>
  <si>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</si>
  <si>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</si>
  <si>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</si>
  <si>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</si>
  <si>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</si>
  <si>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</si>
  <si>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</si>
  <si>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</si>
  <si>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</si>
  <si>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</si>
  <si>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</si>
  <si>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</si>
  <si>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</si>
  <si>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</si>
  <si>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</si>
  <si>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</si>
  <si>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</si>
  <si>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</si>
  <si>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</si>
  <si>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</si>
  <si>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</si>
  <si>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</si>
  <si>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</si>
  <si>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</si>
  <si>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</si>
  <si>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</si>
  <si>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</si>
  <si>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</si>
  <si>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</si>
  <si>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</si>
  <si>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</si>
  <si>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</si>
  <si>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</si>
  <si>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</si>
  <si>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</si>
  <si>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</si>
  <si>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</si>
  <si>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</si>
  <si>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</si>
  <si>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</si>
  <si>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</si>
  <si>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</si>
  <si>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</si>
  <si>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</si>
  <si>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</si>
  <si>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</si>
  <si>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</si>
  <si>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</si>
  <si>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</si>
  <si>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</si>
  <si>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</si>
  <si>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</si>
  <si>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</si>
  <si>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</si>
  <si>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</si>
  <si>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</si>
  <si>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</si>
  <si>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</si>
  <si>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</si>
  <si>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</si>
  <si>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</si>
  <si>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</si>
  <si>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</si>
  <si>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</si>
  <si>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</si>
  <si>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</si>
  <si>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</si>
  <si>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</si>
  <si>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</si>
  <si>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</si>
  <si>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</si>
  <si>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</si>
  <si>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</si>
  <si>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</si>
  <si>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</si>
  <si>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</si>
  <si>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</si>
  <si>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</si>
  <si>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</si>
  <si>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</si>
  <si>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</si>
  <si>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</si>
  <si>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</si>
  <si>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</si>
  <si>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</si>
  <si>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</si>
  <si>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</si>
  <si>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</si>
  <si>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</si>
  <si>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</si>
  <si>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</si>
  <si>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</si>
  <si>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</si>
  <si>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</si>
  <si>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</si>
  <si>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</si>
  <si>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</si>
  <si>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</si>
  <si>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</si>
  <si>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</si>
  <si>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</si>
  <si>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</si>
  <si>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</si>
  <si>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</si>
  <si>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</si>
  <si>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</si>
  <si>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</si>
  <si>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</si>
  <si>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</si>
  <si>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</si>
  <si>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</si>
  <si>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</si>
  <si>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</si>
  <si>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</si>
  <si>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</si>
  <si>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</si>
  <si>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</si>
  <si>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</si>
  <si>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</si>
  <si>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</si>
  <si>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</si>
  <si>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</si>
  <si>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</si>
  <si>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</si>
  <si>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</si>
  <si>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</si>
  <si>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</si>
  <si>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</si>
  <si>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</si>
  <si>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</si>
  <si>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</si>
  <si>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</si>
  <si>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</si>
  <si>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</si>
  <si>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</si>
  <si>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</si>
  <si>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</si>
  <si>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</si>
  <si>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</si>
  <si>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</si>
  <si>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</si>
  <si>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</si>
  <si>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</si>
  <si>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</si>
  <si>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</si>
  <si>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</si>
  <si>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</si>
  <si>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</si>
  <si>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</si>
  <si>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</si>
  <si>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</si>
  <si>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</si>
  <si>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</si>
  <si>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</si>
  <si>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</si>
  <si>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</si>
  <si>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</si>
  <si>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</si>
  <si>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</si>
  <si>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</si>
  <si>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</si>
  <si>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</si>
  <si>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</si>
  <si>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</si>
  <si>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</si>
  <si>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</si>
  <si>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</si>
  <si>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</si>
  <si>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</si>
  <si>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</si>
  <si>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</si>
  <si>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</si>
  <si>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</si>
  <si>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</si>
  <si>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</si>
  <si>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</si>
  <si>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</si>
  <si>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</si>
  <si>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</si>
  <si>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</si>
  <si>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</si>
  <si>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</si>
  <si>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</si>
  <si>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</si>
  <si>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</si>
  <si>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</si>
  <si>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</si>
  <si>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</si>
  <si>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</si>
  <si>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</si>
  <si>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</si>
  <si>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</si>
  <si>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</si>
  <si>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</si>
  <si>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</si>
  <si>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</si>
  <si>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</si>
  <si>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</si>
  <si>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</si>
  <si>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</si>
  <si>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</si>
  <si>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</si>
  <si>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</si>
  <si>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</si>
  <si>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</si>
  <si>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</si>
  <si>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</si>
  <si>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</si>
  <si>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</si>
  <si>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</si>
  <si>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</si>
  <si>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</si>
  <si>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</si>
  <si>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</si>
  <si>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</si>
  <si>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</si>
  <si>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</si>
  <si>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</si>
  <si>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</si>
  <si>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</si>
  <si>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</si>
  <si>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</si>
  <si>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</si>
  <si>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</si>
  <si>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</si>
  <si>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</si>
  <si>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</si>
  <si>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</si>
  <si>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</si>
  <si>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</si>
  <si>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</si>
  <si>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</si>
  <si>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</si>
  <si>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</si>
  <si>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</si>
  <si>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</si>
  <si>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</si>
  <si>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</si>
  <si>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</si>
  <si>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</si>
  <si>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</si>
  <si>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</si>
  <si>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</si>
  <si>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</si>
  <si>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</si>
  <si>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</si>
  <si>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</si>
  <si>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</si>
  <si>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</si>
  <si>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</si>
  <si>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</si>
  <si>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</si>
  <si>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</si>
  <si>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</si>
  <si>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</si>
  <si>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</si>
  <si>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</si>
  <si>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</si>
  <si>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</si>
  <si>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</si>
  <si>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</si>
  <si>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</si>
  <si>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</si>
  <si>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</si>
  <si>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</si>
  <si>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</si>
  <si>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</si>
  <si>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</si>
  <si>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</si>
  <si>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</si>
  <si>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</si>
  <si>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</si>
  <si>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</si>
  <si>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</si>
  <si>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</si>
  <si>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</si>
  <si>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</si>
  <si>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</si>
  <si>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</si>
  <si>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</si>
  <si>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</si>
  <si>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</si>
  <si>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</si>
  <si>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</si>
  <si>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</si>
  <si>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</si>
  <si>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</si>
  <si>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</si>
  <si>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</si>
  <si>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</si>
  <si>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</si>
  <si>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</si>
  <si>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</si>
  <si>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</si>
  <si>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</si>
  <si>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</si>
  <si>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</si>
  <si>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</si>
  <si>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</si>
  <si>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</si>
  <si>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</si>
  <si>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</si>
  <si>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</si>
  <si>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</si>
  <si>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</si>
  <si>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</si>
  <si>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</si>
  <si>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</si>
  <si>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</si>
  <si>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</si>
  <si>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</si>
  <si>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</si>
  <si>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</si>
  <si>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</si>
  <si>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</si>
  <si>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</si>
  <si>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</si>
  <si>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</si>
  <si>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</si>
  <si>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</si>
  <si>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</si>
  <si>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</si>
  <si>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</si>
  <si>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</si>
  <si>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</si>
  <si>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</si>
  <si>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</si>
  <si>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</si>
  <si>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</si>
  <si>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</si>
  <si>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</si>
  <si>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</si>
  <si>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</si>
  <si>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</si>
  <si>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</si>
  <si>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</si>
  <si>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</si>
  <si>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</si>
  <si>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</si>
  <si>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</si>
  <si>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</si>
  <si>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</si>
  <si>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</si>
  <si>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</si>
  <si>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</si>
  <si>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</si>
  <si>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</si>
  <si>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</si>
  <si>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</si>
  <si>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</si>
  <si>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</si>
  <si>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</si>
  <si>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</si>
  <si>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</si>
  <si>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</si>
  <si>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</si>
  <si>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</si>
  <si>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</si>
  <si>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</si>
  <si>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</si>
  <si>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</si>
  <si>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</si>
  <si>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</si>
  <si>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</si>
  <si>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</si>
  <si>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</si>
  <si>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</si>
  <si>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</si>
  <si>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</si>
  <si>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</si>
  <si>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</si>
  <si>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</si>
  <si>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</si>
  <si>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</si>
  <si>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</si>
  <si>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</si>
  <si>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</si>
  <si>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</si>
  <si>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</si>
  <si>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</si>
  <si>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</si>
  <si>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</si>
  <si>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</si>
  <si>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</si>
  <si>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</si>
  <si>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</si>
  <si>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</si>
  <si>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</si>
  <si>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</si>
  <si>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</si>
  <si>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</si>
  <si>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</si>
  <si>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</si>
  <si>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</si>
  <si>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</si>
  <si>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</si>
  <si>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</si>
  <si>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</si>
  <si>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</si>
  <si>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</si>
  <si>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</si>
  <si>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</si>
  <si>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</si>
  <si>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</si>
  <si>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</si>
  <si>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</si>
  <si>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</si>
  <si>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</si>
  <si>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</si>
  <si>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</si>
  <si>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</si>
  <si>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</si>
  <si>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</si>
  <si>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</si>
  <si>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</si>
  <si>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</si>
  <si>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</si>
  <si>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</si>
  <si>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</si>
  <si>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</si>
  <si>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</si>
  <si>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</si>
  <si>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</si>
  <si>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</si>
  <si>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</si>
  <si>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</si>
  <si>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</si>
  <si>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</si>
  <si>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</si>
  <si>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</si>
  <si>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</si>
  <si>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</si>
  <si>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</si>
  <si>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</si>
  <si>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</si>
  <si>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</si>
  <si>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</si>
  <si>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</si>
  <si>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</si>
  <si>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</si>
  <si>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</si>
  <si>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</si>
  <si>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</si>
  <si>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</si>
  <si>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</si>
  <si>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</si>
  <si>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</si>
  <si>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</si>
  <si>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</si>
  <si>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</si>
  <si>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</si>
  <si>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</si>
  <si>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</si>
  <si>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</si>
  <si>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</si>
  <si>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</si>
  <si>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</si>
  <si>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</si>
  <si>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</si>
  <si>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</si>
  <si>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</si>
  <si>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</si>
  <si>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</si>
  <si>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</si>
  <si>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</si>
  <si>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</si>
  <si>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</si>
  <si>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</si>
  <si>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</si>
  <si>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</si>
  <si>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</si>
  <si>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</si>
  <si>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</si>
  <si>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</si>
  <si>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</si>
  <si>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</si>
  <si>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</si>
  <si>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</si>
  <si>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</si>
  <si>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</si>
  <si>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</si>
  <si>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</si>
  <si>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</si>
  <si>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</si>
  <si>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</si>
  <si>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</si>
  <si>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</si>
  <si>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</si>
  <si>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</si>
  <si>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</si>
  <si>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</si>
  <si>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</si>
  <si>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</si>
  <si>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</si>
  <si>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</si>
  <si>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</si>
  <si>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</si>
  <si>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</si>
  <si>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</si>
  <si>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</si>
  <si>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</si>
  <si>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</si>
  <si>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</si>
  <si>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</si>
  <si>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</si>
  <si>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</si>
  <si>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</si>
  <si>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</si>
  <si>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</si>
  <si>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</si>
  <si>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</si>
  <si>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</si>
  <si>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</si>
  <si>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</si>
  <si>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</si>
  <si>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</si>
  <si>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</si>
  <si>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</si>
  <si>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</si>
  <si>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</si>
  <si>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</si>
  <si>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</si>
  <si>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</si>
  <si>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</si>
  <si>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</si>
  <si>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</si>
  <si>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</si>
  <si>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</si>
  <si>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</si>
  <si>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</si>
  <si>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</si>
  <si>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</si>
  <si>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</si>
  <si>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</si>
  <si>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</si>
  <si>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</si>
  <si>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</si>
  <si>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</si>
  <si>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</si>
  <si>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</si>
  <si>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</si>
  <si>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</si>
  <si>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</si>
  <si>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</si>
  <si>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</si>
  <si>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</si>
  <si>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</si>
  <si>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</si>
  <si>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</si>
  <si>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</si>
  <si>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</si>
  <si>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</si>
  <si>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</si>
  <si>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</si>
  <si>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</si>
  <si>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</si>
  <si>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</si>
  <si>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</si>
  <si>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</si>
  <si>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</si>
  <si>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</si>
  <si>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</si>
  <si>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</si>
  <si>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</si>
  <si>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</si>
  <si>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</si>
  <si>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</si>
  <si>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</si>
  <si>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</si>
  <si>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</si>
  <si>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</si>
  <si>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</si>
  <si>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</si>
  <si>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</si>
  <si>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</si>
  <si>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</si>
  <si>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</si>
  <si>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</si>
  <si>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</si>
  <si>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</si>
  <si>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</si>
  <si>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</si>
  <si>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</si>
  <si>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</si>
  <si>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</si>
  <si>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</si>
  <si>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</si>
  <si>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</si>
  <si>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</si>
  <si>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</si>
  <si>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</si>
  <si>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</si>
  <si>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</si>
  <si>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</si>
  <si>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</si>
  <si>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</si>
  <si>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</si>
  <si>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</si>
  <si>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</si>
  <si>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</si>
  <si>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</si>
  <si>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</si>
  <si>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</si>
  <si>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</si>
  <si>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</si>
  <si>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</si>
  <si>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</si>
  <si>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</si>
  <si>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</si>
  <si>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</si>
  <si>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</si>
  <si>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</si>
  <si>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</si>
  <si>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</si>
  <si>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</si>
  <si>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</si>
  <si>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</si>
  <si>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</si>
  <si>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</si>
  <si>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</si>
  <si>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</si>
  <si>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</si>
  <si>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</si>
  <si>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</si>
  <si>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</si>
  <si>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</si>
  <si>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</si>
  <si>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</si>
  <si>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</si>
  <si>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</si>
  <si>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</si>
  <si>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</si>
  <si>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</si>
  <si>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</si>
  <si>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</si>
  <si>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</si>
  <si>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</si>
  <si>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</si>
  <si>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</si>
  <si>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</si>
  <si>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</si>
  <si>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</si>
  <si>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</si>
  <si>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</si>
  <si>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</si>
  <si>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</si>
  <si>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</si>
  <si>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</si>
  <si>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</si>
  <si>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</si>
  <si>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</si>
  <si>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</si>
  <si>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</si>
  <si>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</si>
  <si>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</si>
  <si>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</si>
  <si>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</si>
  <si>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</si>
  <si>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</si>
  <si>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</si>
  <si>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</si>
  <si>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</si>
  <si>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</si>
  <si>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</si>
  <si>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</si>
  <si>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</si>
  <si>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</si>
  <si>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</si>
  <si>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</si>
  <si>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</si>
  <si>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</si>
  <si>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</si>
  <si>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</si>
  <si>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</si>
  <si>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</si>
  <si>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</si>
  <si>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</si>
  <si>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</si>
  <si>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</si>
  <si>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</si>
  <si>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</si>
  <si>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</si>
  <si>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</si>
  <si>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</si>
  <si>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</si>
  <si>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</si>
  <si>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</si>
  <si>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</si>
  <si>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</si>
  <si>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</si>
  <si>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</si>
  <si>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</si>
  <si>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</si>
  <si>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</si>
  <si>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</si>
  <si>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</si>
  <si>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</si>
  <si>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</si>
  <si>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</si>
  <si>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</si>
  <si>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</si>
  <si>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</si>
  <si>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</si>
  <si>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</si>
  <si>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</si>
  <si>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</si>
  <si>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</si>
  <si>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</si>
  <si>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</si>
  <si>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</si>
  <si>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</si>
  <si>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</si>
  <si>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</si>
  <si>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</si>
  <si>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</si>
  <si>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</si>
  <si>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</si>
  <si>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</si>
  <si>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</si>
  <si>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</si>
  <si>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</si>
  <si>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</si>
  <si>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</si>
  <si>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</si>
  <si>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</si>
  <si>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</si>
  <si>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</si>
  <si>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</si>
  <si>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</si>
  <si>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</si>
  <si>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</si>
  <si>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</si>
  <si>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</si>
  <si>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</si>
  <si>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</si>
  <si>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</si>
  <si>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</si>
  <si>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</si>
  <si>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</si>
  <si>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</si>
  <si>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</si>
  <si>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</si>
  <si>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</si>
  <si>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</si>
  <si>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</si>
  <si>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</si>
  <si>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</si>
  <si>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</si>
  <si>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</si>
  <si>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</si>
  <si>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</si>
  <si>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</si>
  <si>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</si>
  <si>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</si>
  <si>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</si>
  <si>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</si>
  <si>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</si>
  <si>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</si>
  <si>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</si>
  <si>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</si>
  <si>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</si>
  <si>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</si>
  <si>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</si>
  <si>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</si>
  <si>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</si>
  <si>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</si>
  <si>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</si>
  <si>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</si>
  <si>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</si>
  <si>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</si>
  <si>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</si>
  <si>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</si>
  <si>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</si>
  <si>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</si>
  <si>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</si>
  <si>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</si>
  <si>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</si>
  <si>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</si>
  <si>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</si>
  <si>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</si>
  <si>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</si>
  <si>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</si>
  <si>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</si>
  <si>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</si>
  <si>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</si>
  <si>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</si>
  <si>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</si>
  <si>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</si>
  <si>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</si>
  <si>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</si>
  <si>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</si>
  <si>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</si>
  <si>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</si>
  <si>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</si>
  <si>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</si>
  <si>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</si>
  <si>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</si>
  <si>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</si>
  <si>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</si>
  <si>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</si>
  <si>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</si>
  <si>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</si>
  <si>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</si>
  <si>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</si>
  <si>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</si>
  <si>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</si>
  <si>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</si>
  <si>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</si>
  <si>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</si>
  <si>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</si>
  <si>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</si>
  <si>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</si>
  <si>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</si>
  <si>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</si>
  <si>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</si>
  <si>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</si>
  <si>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</si>
  <si>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</si>
  <si>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</si>
  <si>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</si>
  <si>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</si>
  <si>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</si>
  <si>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</si>
  <si>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</si>
  <si>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</si>
  <si>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</si>
  <si>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</si>
  <si>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</si>
  <si>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</si>
  <si>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</si>
  <si>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</si>
  <si>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</si>
  <si>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</si>
  <si>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</si>
  <si>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</si>
  <si>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</si>
  <si>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</si>
  <si>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</si>
  <si>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</si>
  <si>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</si>
  <si>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</si>
  <si>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</si>
  <si>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</si>
  <si>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</si>
  <si>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</si>
  <si>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</si>
  <si>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</si>
  <si>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</si>
  <si>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</si>
  <si>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</si>
  <si>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</si>
  <si>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</si>
  <si>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</si>
  <si>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</si>
  <si>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</si>
  <si>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</si>
  <si>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</si>
  <si>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</si>
  <si>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</si>
  <si>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</si>
  <si>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</si>
  <si>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</si>
  <si>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</si>
  <si>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</si>
  <si>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</si>
  <si>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</si>
  <si>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</si>
  <si>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</si>
  <si>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</si>
  <si>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</si>
  <si>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</si>
  <si>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</si>
  <si>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</si>
  <si>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</si>
  <si>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</si>
  <si>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</si>
  <si>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</si>
  <si>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</si>
  <si>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</si>
  <si>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</si>
  <si>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</si>
  <si>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</si>
  <si>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</si>
  <si>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</si>
  <si>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</si>
  <si>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</si>
  <si>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</si>
  <si>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</si>
  <si>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</si>
  <si>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</si>
  <si>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</si>
  <si>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</si>
  <si>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</si>
  <si>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</si>
  <si>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</si>
  <si>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</si>
  <si>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</si>
  <si>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</si>
  <si>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</si>
  <si>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</si>
  <si>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</si>
  <si>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</si>
  <si>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</si>
  <si>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</si>
  <si>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</si>
  <si>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</si>
  <si>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</si>
  <si>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</si>
  <si>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</si>
  <si>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</si>
  <si>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</si>
  <si>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</si>
  <si>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</si>
  <si>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</si>
  <si>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</si>
  <si>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</si>
  <si>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</si>
  <si>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</si>
  <si>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</si>
  <si>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</si>
  <si>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</si>
  <si>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</si>
  <si>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</si>
  <si>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</si>
  <si>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</si>
  <si>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</si>
  <si>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</si>
  <si>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</si>
  <si>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</si>
  <si>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</si>
  <si>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</si>
  <si>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</si>
  <si>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</si>
  <si>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</si>
  <si>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</si>
  <si>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</si>
  <si>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</si>
  <si>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</si>
  <si>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</si>
  <si>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</si>
  <si>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</si>
  <si>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</si>
  <si>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</si>
  <si>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</si>
  <si>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</si>
  <si>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</si>
  <si>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</si>
  <si>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</si>
  <si>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</si>
  <si>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</si>
  <si>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</si>
  <si>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</si>
  <si>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</si>
  <si>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</si>
  <si>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</si>
  <si>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</si>
  <si>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</si>
  <si>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</si>
  <si>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</si>
  <si>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</si>
  <si>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</si>
  <si>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</si>
  <si>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</si>
  <si>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</si>
  <si>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</si>
  <si>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</si>
  <si>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</si>
  <si>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</si>
  <si>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</si>
  <si>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</si>
  <si>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</si>
  <si>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</si>
  <si>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</si>
  <si>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</si>
  <si>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</si>
  <si>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</si>
  <si>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</si>
  <si>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</si>
  <si>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</si>
  <si>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</si>
  <si>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</si>
  <si>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</si>
  <si>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</si>
  <si>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</si>
  <si>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</si>
  <si>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</si>
  <si>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</si>
  <si>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</si>
  <si>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</si>
  <si>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</si>
  <si>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</si>
  <si>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</si>
  <si>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</si>
  <si>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</si>
  <si>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</si>
  <si>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</si>
  <si>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</si>
  <si>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</si>
  <si>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</si>
  <si>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</si>
  <si>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</si>
  <si>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</si>
  <si>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</si>
  <si>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</si>
  <si>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</si>
  <si>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</si>
  <si>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</si>
  <si>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</si>
  <si>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</si>
  <si>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</si>
  <si>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</si>
  <si>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</si>
  <si>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</si>
  <si>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</si>
  <si>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</si>
  <si>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</si>
  <si>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</si>
  <si>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</si>
  <si>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</si>
  <si>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</si>
  <si>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</si>
  <si>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</si>
  <si>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</si>
  <si>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</si>
  <si>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</si>
  <si>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</si>
  <si>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</si>
  <si>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</si>
  <si>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</si>
  <si>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</si>
  <si>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</si>
  <si>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</si>
  <si>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</si>
  <si>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</si>
  <si>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</si>
  <si>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</si>
  <si>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</si>
  <si>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</si>
  <si>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</si>
  <si>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</si>
  <si>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</si>
  <si>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</si>
  <si>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</si>
  <si>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</si>
  <si>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</si>
  <si>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</si>
  <si>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</si>
  <si>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</si>
  <si>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</si>
  <si>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</si>
  <si>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</si>
  <si>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</si>
  <si>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</si>
  <si>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</si>
  <si>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</si>
  <si>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</si>
  <si>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</si>
  <si>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</si>
  <si>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</si>
  <si>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</si>
  <si>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</si>
  <si>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</si>
  <si>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</si>
  <si>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</si>
  <si>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</si>
  <si>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</si>
  <si>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</si>
  <si>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</si>
  <si>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</si>
  <si>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</si>
  <si>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</si>
  <si>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</si>
  <si>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</si>
  <si>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</si>
  <si>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</si>
  <si>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</si>
  <si>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</si>
  <si>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</si>
  <si>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</si>
  <si>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</si>
  <si>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</si>
  <si>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</si>
  <si>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</si>
  <si>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</si>
  <si>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</si>
  <si>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</si>
  <si>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</si>
  <si>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</si>
  <si>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</si>
  <si>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</si>
  <si>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</si>
  <si>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</si>
  <si>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</si>
  <si>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</si>
  <si>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</si>
  <si>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</si>
  <si>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</si>
  <si>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</si>
  <si>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</si>
  <si>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</si>
  <si>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</si>
  <si>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</si>
  <si>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</si>
  <si>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</si>
  <si>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</si>
  <si>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</si>
  <si>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</si>
  <si>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</si>
  <si>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</si>
  <si>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</si>
  <si>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</si>
  <si>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</si>
  <si>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</si>
  <si>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</si>
  <si>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</si>
  <si>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</si>
  <si>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</si>
  <si>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</si>
  <si>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</si>
  <si>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</si>
  <si>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</si>
  <si>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</si>
  <si>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</si>
  <si>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</si>
  <si>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</si>
  <si>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</si>
  <si>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</si>
  <si>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</si>
  <si>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</si>
  <si>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</si>
  <si>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</si>
  <si>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</si>
  <si>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</si>
  <si>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</si>
  <si>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</si>
  <si>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</si>
  <si>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</si>
  <si>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</si>
  <si>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</si>
  <si>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</si>
  <si>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</si>
  <si>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</si>
  <si>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</si>
  <si>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</si>
  <si>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</si>
  <si>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</si>
  <si>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</si>
  <si>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</si>
  <si>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</si>
  <si>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</si>
  <si>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</si>
  <si>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</si>
  <si>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</si>
  <si>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</si>
  <si>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</si>
  <si>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</si>
  <si>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</si>
  <si>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</si>
  <si>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</si>
  <si>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</si>
  <si>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</si>
  <si>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</si>
  <si>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</si>
  <si>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</si>
  <si>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</si>
  <si>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</si>
  <si>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</si>
  <si>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</si>
  <si>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</si>
  <si>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</si>
  <si>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</si>
  <si>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</si>
  <si>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</si>
  <si>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</si>
  <si>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</si>
  <si>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</si>
  <si>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</si>
  <si>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</si>
  <si>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</si>
  <si>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</si>
  <si>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</si>
  <si>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</si>
  <si>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</si>
  <si>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</si>
  <si>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</si>
  <si>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</si>
  <si>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</si>
  <si>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</si>
  <si>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</si>
  <si>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</si>
  <si>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</si>
  <si>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</si>
  <si>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</si>
  <si>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</si>
  <si>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</si>
  <si>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</si>
  <si>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</si>
  <si>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</si>
  <si>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</si>
  <si>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</si>
  <si>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</si>
  <si>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</si>
  <si>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</si>
  <si>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</si>
  <si>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</si>
  <si>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</si>
  <si>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</si>
  <si>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</si>
  <si>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</si>
  <si>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</si>
  <si>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</si>
  <si>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</si>
  <si>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</si>
  <si>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</si>
  <si>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</si>
  <si>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</si>
  <si>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</si>
  <si>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</si>
  <si>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</si>
  <si>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</si>
  <si>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</si>
  <si>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</si>
  <si>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</si>
  <si>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</si>
  <si>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</si>
  <si>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</si>
  <si>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</si>
  <si>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</si>
  <si>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</si>
  <si>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</si>
  <si>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</si>
  <si>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</si>
  <si>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</si>
  <si>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</si>
  <si>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</si>
  <si>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</si>
  <si>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</si>
  <si>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</si>
  <si>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</si>
  <si>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</si>
  <si>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</si>
  <si>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</si>
  <si>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</si>
  <si>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</si>
  <si>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</si>
  <si>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</si>
  <si>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</si>
  <si>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</si>
  <si>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</si>
  <si>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</si>
  <si>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</si>
  <si>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</si>
  <si>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</si>
  <si>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</si>
  <si>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</si>
  <si>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</si>
  <si>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</si>
  <si>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</si>
  <si>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</si>
  <si>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</si>
  <si>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</si>
  <si>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</si>
  <si>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</si>
  <si>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</si>
  <si>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</si>
  <si>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</si>
  <si>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</si>
  <si>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</si>
  <si>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</si>
  <si>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</si>
  <si>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</si>
  <si>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</si>
  <si>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</si>
  <si>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</si>
  <si>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</si>
  <si>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</si>
  <si>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</si>
  <si>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</si>
  <si>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</si>
  <si>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</si>
  <si>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</si>
  <si>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</si>
  <si>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</si>
  <si>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</si>
  <si>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</si>
  <si>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</si>
  <si>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</si>
  <si>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</si>
  <si>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</si>
  <si>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</si>
  <si>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</si>
  <si>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</si>
  <si>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</si>
  <si>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</si>
  <si>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</si>
  <si>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</si>
  <si>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</si>
  <si>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</si>
  <si>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</si>
  <si>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</si>
  <si>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</si>
  <si>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</si>
  <si>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</si>
  <si>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</si>
  <si>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</si>
  <si>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</si>
  <si>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</si>
  <si>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</si>
  <si>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</si>
  <si>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</si>
  <si>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</si>
  <si>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</si>
  <si>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</si>
  <si>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</si>
  <si>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</si>
  <si>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</si>
  <si>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</si>
  <si>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</si>
  <si>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</si>
  <si>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</si>
  <si>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</si>
  <si>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</si>
  <si>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</si>
  <si>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</si>
  <si>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</si>
  <si>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</si>
  <si>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</si>
  <si>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</si>
  <si>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</si>
  <si>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</si>
  <si>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</si>
  <si>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</si>
  <si>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</si>
  <si>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</si>
  <si>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</si>
  <si>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</si>
  <si>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</si>
  <si>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</si>
  <si>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</si>
  <si>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</si>
  <si>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</si>
  <si>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</si>
  <si>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</si>
  <si>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</si>
  <si>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</si>
  <si>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</si>
  <si>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</si>
  <si>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</si>
  <si>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</si>
  <si>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</si>
  <si>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</si>
  <si>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</si>
  <si>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</si>
  <si>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</si>
  <si>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</si>
  <si>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</si>
  <si>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</si>
  <si>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</si>
  <si>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</si>
  <si>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</si>
  <si>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</si>
  <si>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</si>
  <si>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</si>
  <si>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</si>
  <si>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</si>
  <si>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</si>
  <si>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</si>
  <si>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</si>
  <si>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</si>
  <si>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</si>
  <si>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</si>
  <si>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</si>
  <si>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</si>
  <si>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</si>
  <si>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</si>
  <si>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</si>
  <si>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</si>
  <si>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</si>
  <si>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</si>
  <si>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</si>
  <si>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</si>
  <si>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</si>
  <si>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</si>
  <si>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</si>
  <si>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</si>
  <si>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</si>
  <si>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</si>
  <si>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</si>
  <si>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</si>
  <si>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</si>
  <si>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</si>
  <si>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</si>
  <si>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</si>
  <si>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</si>
  <si>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</si>
  <si>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</si>
  <si>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</si>
  <si>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</si>
  <si>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</si>
  <si>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</si>
  <si>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</si>
  <si>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</si>
  <si>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</si>
  <si>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</si>
  <si>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</si>
  <si>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</si>
  <si>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</si>
  <si>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</si>
  <si>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</si>
  <si>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</si>
  <si>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</si>
  <si>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</si>
  <si>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</si>
  <si>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</si>
  <si>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</si>
  <si>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</si>
  <si>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</si>
  <si>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</si>
  <si>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</si>
  <si>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</si>
  <si>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</si>
  <si>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</si>
  <si>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</si>
  <si>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</si>
  <si>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</si>
  <si>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</si>
  <si>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</si>
  <si>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</si>
  <si>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</si>
  <si>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</si>
  <si>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</si>
  <si>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</si>
  <si>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</si>
  <si>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</si>
  <si>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</si>
  <si>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</si>
  <si>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</si>
  <si>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</si>
  <si>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</si>
  <si>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</si>
  <si>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</si>
  <si>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</si>
  <si>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</si>
  <si>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</si>
  <si>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</si>
  <si>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</si>
  <si>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</si>
  <si>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</si>
  <si>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</si>
  <si>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</si>
  <si>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</si>
  <si>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</si>
  <si>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</si>
  <si>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</si>
  <si>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</si>
  <si>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</si>
  <si>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</si>
  <si>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</si>
  <si>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</si>
  <si>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</si>
  <si>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</si>
  <si>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</si>
  <si>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</si>
  <si>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</si>
  <si>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</si>
  <si>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</si>
  <si>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</si>
  <si>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</si>
  <si>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</si>
  <si>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</si>
  <si>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</si>
  <si>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</si>
  <si>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</si>
  <si>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</si>
  <si>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</si>
  <si>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</si>
  <si>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</si>
  <si>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</si>
  <si>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</si>
  <si>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</si>
  <si>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</si>
  <si>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</si>
  <si>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</si>
  <si>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</si>
  <si>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</si>
  <si>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</si>
  <si>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</si>
  <si>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</si>
  <si>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</si>
  <si>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</si>
  <si>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</si>
  <si>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</si>
  <si>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</si>
  <si>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</si>
  <si>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</si>
  <si>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</si>
  <si>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</si>
  <si>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</si>
  <si>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</si>
  <si>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</si>
  <si>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</si>
  <si>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</si>
  <si>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</si>
  <si>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</si>
  <si>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</si>
  <si>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</si>
  <si>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</si>
  <si>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</si>
  <si>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</si>
  <si>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</si>
  <si>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</si>
  <si>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</si>
  <si>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</si>
  <si>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</si>
  <si>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</si>
  <si>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</si>
  <si>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</si>
  <si>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</si>
  <si>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</si>
  <si>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</si>
  <si>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</si>
  <si>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</si>
  <si>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</si>
  <si>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</si>
  <si>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</si>
  <si>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</si>
  <si>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</si>
  <si>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</si>
  <si>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</si>
  <si>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</si>
  <si>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</si>
  <si>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</si>
  <si>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</si>
  <si>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</si>
  <si>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</si>
  <si>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</si>
  <si>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</si>
  <si>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</si>
  <si>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</si>
  <si>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</si>
  <si>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</si>
  <si>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</si>
  <si>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</si>
  <si>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</si>
  <si>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</si>
  <si>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</si>
  <si>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</si>
  <si>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</si>
  <si>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</si>
  <si>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</si>
  <si>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</si>
  <si>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</si>
  <si>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</si>
  <si>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</si>
  <si>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</si>
  <si>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</si>
  <si>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</si>
  <si>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</si>
  <si>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</si>
  <si>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</si>
  <si>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</si>
  <si>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</si>
  <si>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</si>
  <si>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</si>
  <si>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</si>
  <si>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</si>
  <si>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</si>
  <si>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</si>
  <si>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</si>
  <si>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</si>
  <si>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</si>
  <si>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</si>
  <si>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</si>
  <si>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</si>
  <si>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</si>
  <si>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</si>
  <si>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</si>
  <si>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</si>
  <si>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</si>
  <si>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</si>
  <si>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</si>
  <si>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</si>
  <si>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</si>
  <si>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</si>
  <si>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</si>
  <si>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</si>
  <si>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</si>
  <si>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</si>
  <si>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</si>
  <si>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</si>
  <si>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</si>
  <si>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</si>
  <si>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</si>
  <si>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</si>
  <si>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</si>
  <si>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</si>
  <si>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</si>
  <si>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</si>
  <si>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</si>
  <si>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</si>
  <si>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</si>
  <si>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</si>
  <si>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</si>
  <si>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</si>
  <si>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</si>
  <si>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</si>
  <si>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</si>
  <si>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</si>
  <si>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</si>
  <si>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</si>
  <si>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</si>
  <si>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</si>
  <si>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</si>
  <si>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</si>
  <si>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</si>
  <si>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</si>
  <si>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</si>
  <si>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</si>
  <si>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</si>
  <si>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</si>
  <si>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</si>
  <si>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</si>
  <si>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</si>
  <si>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</si>
  <si>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</si>
  <si>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</si>
  <si>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</si>
  <si>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</si>
  <si>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</si>
  <si>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</si>
  <si>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</si>
  <si>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</si>
  <si>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</si>
  <si>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</si>
  <si>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</si>
  <si>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</si>
  <si>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</si>
  <si>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</si>
  <si>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</si>
  <si>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</si>
  <si>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</si>
  <si>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</si>
  <si>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</si>
  <si>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</si>
  <si>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</si>
  <si>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</si>
  <si>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</si>
  <si>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</si>
  <si>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</si>
  <si>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</si>
  <si>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</si>
  <si>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</si>
  <si>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</si>
  <si>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</si>
  <si>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</si>
  <si>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</si>
  <si>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</si>
  <si>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</si>
  <si>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</si>
  <si>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</si>
  <si>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</si>
  <si>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</si>
  <si>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</si>
  <si>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</si>
  <si>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</si>
  <si>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</si>
  <si>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</si>
  <si>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</si>
  <si>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</si>
  <si>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</si>
  <si>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</si>
  <si>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</si>
  <si>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</si>
  <si>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</si>
  <si>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</si>
  <si>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</si>
  <si>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</si>
  <si>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</si>
  <si>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</si>
  <si>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</si>
  <si>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</si>
  <si>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</si>
  <si>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</si>
  <si>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</si>
  <si>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</si>
  <si>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</si>
  <si>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</si>
  <si>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</si>
  <si>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</si>
  <si>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</si>
  <si>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</si>
  <si>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</si>
  <si>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</si>
  <si>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</si>
  <si>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</si>
  <si>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</si>
  <si>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</si>
  <si>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</si>
  <si>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</si>
  <si>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</si>
  <si>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</si>
  <si>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</si>
  <si>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</si>
  <si>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</si>
  <si>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</si>
  <si>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</si>
  <si>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</si>
  <si>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</si>
  <si>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</si>
  <si>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</si>
  <si>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</si>
  <si>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</si>
  <si>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</si>
  <si>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</si>
  <si>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</si>
  <si>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</si>
  <si>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</si>
  <si>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</si>
  <si>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</si>
  <si>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</si>
  <si>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</si>
  <si>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</si>
  <si>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</si>
  <si>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</si>
  <si>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</si>
  <si>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</si>
  <si>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</si>
  <si>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</si>
  <si>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</si>
  <si>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</si>
  <si>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</si>
  <si>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</si>
  <si>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</si>
  <si>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</si>
  <si>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</si>
  <si>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</si>
  <si>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</si>
  <si>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</si>
  <si>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</si>
  <si>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</si>
  <si>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</si>
  <si>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</si>
  <si>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</si>
  <si>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</si>
  <si>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</si>
  <si>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</si>
  <si>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</si>
  <si>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</si>
  <si>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</si>
  <si>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</si>
  <si>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</si>
  <si>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</si>
  <si>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</si>
  <si>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</si>
  <si>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</si>
  <si>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</si>
  <si>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</si>
  <si>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</si>
  <si>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</si>
  <si>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</si>
  <si>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</si>
  <si>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</si>
  <si>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</si>
  <si>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</si>
  <si>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</si>
  <si>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</si>
  <si>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</si>
  <si>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</si>
  <si>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</si>
  <si>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</si>
  <si>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</si>
  <si>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</si>
  <si>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</si>
  <si>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</si>
  <si>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</si>
  <si>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</si>
  <si>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</si>
  <si>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</si>
  <si>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</si>
  <si>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</si>
  <si>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</si>
  <si>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</si>
  <si>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</si>
  <si>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</si>
  <si>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</si>
  <si>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</si>
  <si>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</si>
  <si>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</si>
  <si>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</si>
  <si>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</si>
  <si>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</si>
  <si>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</si>
  <si>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</si>
  <si>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</si>
  <si>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</si>
  <si>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</si>
  <si>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</si>
  <si>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</si>
  <si>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</si>
  <si>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</si>
  <si>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</si>
  <si>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</si>
  <si>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</si>
  <si>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</si>
  <si>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</si>
  <si>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</si>
  <si>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</si>
  <si>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</si>
  <si>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</si>
  <si>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</si>
  <si>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</si>
  <si>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</si>
  <si>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</si>
  <si>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</si>
  <si>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</si>
  <si>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</si>
  <si>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</si>
  <si>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</si>
  <si>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</si>
  <si>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</si>
  <si>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</si>
  <si>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</si>
  <si>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</si>
  <si>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</si>
  <si>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</si>
  <si>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</si>
  <si>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</si>
  <si>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</si>
  <si>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</si>
  <si>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</si>
  <si>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</si>
  <si>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</si>
  <si>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</si>
  <si>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</si>
  <si>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</si>
  <si>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</si>
  <si>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</si>
  <si>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</si>
  <si>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</si>
  <si>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</si>
  <si>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</si>
  <si>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</si>
  <si>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</si>
  <si>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</si>
  <si>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</si>
  <si>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</si>
  <si>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</si>
  <si>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</si>
  <si>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</si>
  <si>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</si>
  <si>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</si>
  <si>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</si>
  <si>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</si>
  <si>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</si>
  <si>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</si>
  <si>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</si>
  <si>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</si>
  <si>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</si>
  <si>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</si>
  <si>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</si>
  <si>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</si>
  <si>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</si>
  <si>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</si>
  <si>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</si>
  <si>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</si>
  <si>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</si>
  <si>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</si>
  <si>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</si>
  <si>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</si>
  <si>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</si>
  <si>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</si>
  <si>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</si>
  <si>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</si>
  <si>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</si>
  <si>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</si>
  <si>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</si>
  <si>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</si>
  <si>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</si>
  <si>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</si>
  <si>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</si>
  <si>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</si>
  <si>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</si>
  <si>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</si>
  <si>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</si>
  <si>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</si>
  <si>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</si>
  <si>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</si>
  <si>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</si>
  <si>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</si>
  <si>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</si>
  <si>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</si>
  <si>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</si>
  <si>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</si>
  <si>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</si>
  <si>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</si>
  <si>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</si>
  <si>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</si>
  <si>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</si>
  <si>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</si>
  <si>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</si>
  <si>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</si>
  <si>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</si>
  <si>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</si>
  <si>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</si>
  <si>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</si>
  <si>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</si>
  <si>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</si>
  <si>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</si>
  <si>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</si>
  <si>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</si>
  <si>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</si>
  <si>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</si>
  <si>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</si>
  <si>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</si>
  <si>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</si>
  <si>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</si>
  <si>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</si>
  <si>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</si>
  <si>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</si>
  <si>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</si>
  <si>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</si>
  <si>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</si>
  <si>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</si>
  <si>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</si>
  <si>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</si>
  <si>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</si>
  <si>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</si>
  <si>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</si>
  <si>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</si>
  <si>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</si>
  <si>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</si>
  <si>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</si>
  <si>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</si>
  <si>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</si>
  <si>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</si>
  <si>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</si>
  <si>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</si>
  <si>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</si>
  <si>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</si>
  <si>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</si>
  <si>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</si>
  <si>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</si>
  <si>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</si>
  <si>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</si>
  <si>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</si>
  <si>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</si>
  <si>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</si>
  <si>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</si>
  <si>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</si>
  <si>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</si>
  <si>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</si>
  <si>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</si>
  <si>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</si>
  <si>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</si>
  <si>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</si>
  <si>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</si>
  <si>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</si>
  <si>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</si>
  <si>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</si>
  <si>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</si>
  <si>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</si>
  <si>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</si>
  <si>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</si>
  <si>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</si>
  <si>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</si>
  <si>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</si>
  <si>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</si>
  <si>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</si>
  <si>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</si>
  <si>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</si>
  <si>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</si>
  <si>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</si>
  <si>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</si>
  <si>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</si>
  <si>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</si>
  <si>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</si>
  <si>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</si>
  <si>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</si>
  <si>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</si>
  <si>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</si>
  <si>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</si>
  <si>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</si>
  <si>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</si>
  <si>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</si>
  <si>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</si>
  <si>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</si>
  <si>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</si>
  <si>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</si>
  <si>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</si>
  <si>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</si>
  <si>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</si>
  <si>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</si>
  <si>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</si>
  <si>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</si>
  <si>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</si>
  <si>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</si>
  <si>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</si>
  <si>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</si>
  <si>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</si>
  <si>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</si>
  <si>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</si>
  <si>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</si>
  <si>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</si>
  <si>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</si>
  <si>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</si>
  <si>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</si>
  <si>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</si>
  <si>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</si>
  <si>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</si>
  <si>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</si>
  <si>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</si>
  <si>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</si>
  <si>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</si>
  <si>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</si>
  <si>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</si>
  <si>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</si>
  <si>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</si>
  <si>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</si>
  <si>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</si>
  <si>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</si>
  <si>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</si>
  <si>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</si>
  <si>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</si>
  <si>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</si>
  <si>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</si>
  <si>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</si>
  <si>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</si>
  <si>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</si>
  <si>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</si>
  <si>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</si>
  <si>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</si>
  <si>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</si>
  <si>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</si>
  <si>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</si>
  <si>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</si>
  <si>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</si>
  <si>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</si>
  <si>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</si>
  <si>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</si>
  <si>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</si>
  <si>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</si>
  <si>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</si>
  <si>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</si>
  <si>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</si>
  <si>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</si>
  <si>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</si>
  <si>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</si>
  <si>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</si>
  <si>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</si>
  <si>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</si>
  <si>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</si>
  <si>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</si>
  <si>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</si>
  <si>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</si>
  <si>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</si>
  <si>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</si>
  <si>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</si>
  <si>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</si>
  <si>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</si>
  <si>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</si>
  <si>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</si>
  <si>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</si>
  <si>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</si>
  <si>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</si>
  <si>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</si>
  <si>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</si>
  <si>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</si>
  <si>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</si>
  <si>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</si>
  <si>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</si>
  <si>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</si>
  <si>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</si>
  <si>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</si>
  <si>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</si>
  <si>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</si>
  <si>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</si>
  <si>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</si>
  <si>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</si>
  <si>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</si>
  <si>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</si>
  <si>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</si>
  <si>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</si>
  <si>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</si>
  <si>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</si>
  <si>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</si>
  <si>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</si>
  <si>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</si>
  <si>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</si>
  <si>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</si>
  <si>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</si>
  <si>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</si>
  <si>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</si>
  <si>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</si>
  <si>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</si>
  <si>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</si>
  <si>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</si>
  <si>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</si>
  <si>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</si>
  <si>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</si>
  <si>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</si>
  <si>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</si>
  <si>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</si>
  <si>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</si>
  <si>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</si>
  <si>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</si>
  <si>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</si>
  <si>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</si>
  <si>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</si>
  <si>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</si>
  <si>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</si>
  <si>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</si>
  <si>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</si>
  <si>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</si>
  <si>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</si>
  <si>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</si>
  <si>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</si>
  <si>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</si>
  <si>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</si>
  <si>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</si>
  <si>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</si>
  <si>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</si>
  <si>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</si>
  <si>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</si>
  <si>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</si>
  <si>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</si>
  <si>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</si>
  <si>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</si>
  <si>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</si>
  <si>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</si>
  <si>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</si>
  <si>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</si>
  <si>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</si>
  <si>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</si>
  <si>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</si>
  <si>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</si>
  <si>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</si>
  <si>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</si>
  <si>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</si>
  <si>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</si>
  <si>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</si>
  <si>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</si>
  <si>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</si>
  <si>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</si>
  <si>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</si>
  <si>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</si>
  <si>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</si>
  <si>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</si>
  <si>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</si>
  <si>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</si>
  <si>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</si>
  <si>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</si>
  <si>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</si>
  <si>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</si>
  <si>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</si>
  <si>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</si>
  <si>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</si>
  <si>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</si>
  <si>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</si>
  <si>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</si>
  <si>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</si>
  <si>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</si>
  <si>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</si>
  <si>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</si>
  <si>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</si>
  <si>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</si>
  <si>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</si>
  <si>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</si>
  <si>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</si>
  <si>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</si>
  <si>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</si>
  <si>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</si>
  <si>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</si>
  <si>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</si>
  <si>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</si>
  <si>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</si>
  <si>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</si>
  <si>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</si>
  <si>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</si>
  <si>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</si>
  <si>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</si>
  <si>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</si>
  <si>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</si>
  <si>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</si>
  <si>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</si>
  <si>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</si>
  <si>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</si>
  <si>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</si>
  <si>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</si>
  <si>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</si>
  <si>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</si>
  <si>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</si>
  <si>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</si>
  <si>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</si>
  <si>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</si>
  <si>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</si>
  <si>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</si>
  <si>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</si>
  <si>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</si>
  <si>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</si>
  <si>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</si>
  <si>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</si>
  <si>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</si>
  <si>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</si>
  <si>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</si>
  <si>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</si>
  <si>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</si>
  <si>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</si>
  <si>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</si>
  <si>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</si>
  <si>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</si>
  <si>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</si>
  <si>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</si>
  <si>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</si>
  <si>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</si>
  <si>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</si>
  <si>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</si>
  <si>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</si>
  <si>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</si>
  <si>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</si>
  <si>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</si>
  <si>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</si>
  <si>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</si>
  <si>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</si>
  <si>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</si>
  <si>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</si>
  <si>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</si>
  <si>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</si>
  <si>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</si>
  <si>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</si>
  <si>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</si>
  <si>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</si>
  <si>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</si>
  <si>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</si>
  <si>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</si>
  <si>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</si>
  <si>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</si>
  <si>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</si>
  <si>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</si>
  <si>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</si>
  <si>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</si>
  <si>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</si>
  <si>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</si>
  <si>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</si>
  <si>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</si>
  <si>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</si>
  <si>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</si>
  <si>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</si>
  <si>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</si>
  <si>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</si>
  <si>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</si>
  <si>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</si>
  <si>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</si>
  <si>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</si>
  <si>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</si>
  <si>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</si>
  <si>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</si>
  <si>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</si>
  <si>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</si>
  <si>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</si>
  <si>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</si>
  <si>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</si>
  <si>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</si>
  <si>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</si>
  <si>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</si>
  <si>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</si>
  <si>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</si>
  <si>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</si>
  <si>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</si>
  <si>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</si>
  <si>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</si>
  <si>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</si>
  <si>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</si>
  <si>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</si>
  <si>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</si>
  <si>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</si>
  <si>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</si>
  <si>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</si>
  <si>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</si>
  <si>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</si>
  <si>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</si>
  <si>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</si>
  <si>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</si>
  <si>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</si>
  <si>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</si>
  <si>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</si>
  <si>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</si>
  <si>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</si>
  <si>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</si>
  <si>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</si>
  <si>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</si>
  <si>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</si>
  <si>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</si>
  <si>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</si>
  <si>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</si>
  <si>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</si>
  <si>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</si>
  <si>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</si>
  <si>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</si>
  <si>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</si>
  <si>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</si>
  <si>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</si>
  <si>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</si>
  <si>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</si>
  <si>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</si>
  <si>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</si>
  <si>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</si>
  <si>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</si>
  <si>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</si>
  <si>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</si>
  <si>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</si>
  <si>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</si>
  <si>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</si>
  <si>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</si>
  <si>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</si>
  <si>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</si>
  <si>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</si>
  <si>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</si>
  <si>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</si>
  <si>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</si>
  <si>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</si>
  <si>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</si>
  <si>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</si>
  <si>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</si>
  <si>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</si>
  <si>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</si>
  <si>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</si>
  <si>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</si>
  <si>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</si>
  <si>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</si>
  <si>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</si>
  <si>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</si>
  <si>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</si>
  <si>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</si>
  <si>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</si>
  <si>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</si>
  <si>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</si>
  <si>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</si>
  <si>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</si>
  <si>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</si>
  <si>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</si>
  <si>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</si>
  <si>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</si>
  <si>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</si>
  <si>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</si>
  <si>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</si>
  <si>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</si>
  <si>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</si>
  <si>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</si>
  <si>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</si>
  <si>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</si>
  <si>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</si>
  <si>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</si>
  <si>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</si>
  <si>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</si>
  <si>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</si>
  <si>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</si>
  <si>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</si>
  <si>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</si>
  <si>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</si>
  <si>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</si>
  <si>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</si>
  <si>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</si>
  <si>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</si>
  <si>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</si>
  <si>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</si>
  <si>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</si>
  <si>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</si>
  <si>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</si>
  <si>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</si>
  <si>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</si>
  <si>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</si>
  <si>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</si>
  <si>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</si>
  <si>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</si>
  <si>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</si>
  <si>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</si>
  <si>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</si>
  <si>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</si>
  <si>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</si>
  <si>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</si>
  <si>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</si>
  <si>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</si>
  <si>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</si>
  <si>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</si>
  <si>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</si>
  <si>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</si>
  <si>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</si>
  <si>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</si>
  <si>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</si>
  <si>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</si>
  <si>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</si>
  <si>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</si>
  <si>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</si>
  <si>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</si>
  <si>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</si>
  <si>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</si>
  <si>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</si>
  <si>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</si>
  <si>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</si>
  <si>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</si>
  <si>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</si>
  <si>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</si>
  <si>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</si>
  <si>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</si>
  <si>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</si>
  <si>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</si>
  <si>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</si>
  <si>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</si>
  <si>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</si>
  <si>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</si>
  <si>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</si>
  <si>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</si>
  <si>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</si>
  <si>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</si>
  <si>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</si>
  <si>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</si>
  <si>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</si>
  <si>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</si>
  <si>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</si>
  <si>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</si>
  <si>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</si>
  <si>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</si>
  <si>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</si>
  <si>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</si>
  <si>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</si>
  <si>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</si>
  <si>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</si>
  <si>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</si>
  <si>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</si>
  <si>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</si>
  <si>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</si>
  <si>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</si>
  <si>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</si>
  <si>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</si>
  <si>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</si>
  <si>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</si>
  <si>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</si>
  <si>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</si>
  <si>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</si>
  <si>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</si>
  <si>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</si>
  <si>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</si>
  <si>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</si>
  <si>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</si>
  <si>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</si>
  <si>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</si>
  <si>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</si>
  <si>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</si>
  <si>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</si>
  <si>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</si>
  <si>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</si>
  <si>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</si>
  <si>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</si>
  <si>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</si>
  <si>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</si>
  <si>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</si>
  <si>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</si>
  <si>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</si>
  <si>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</si>
  <si>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</si>
  <si>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</si>
  <si>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</si>
  <si>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</si>
  <si>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</si>
  <si>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</si>
  <si>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</si>
  <si>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</si>
  <si>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</si>
  <si>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</si>
  <si>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</si>
  <si>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</si>
  <si>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</si>
  <si>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</si>
  <si>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</si>
  <si>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</si>
  <si>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</si>
  <si>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</si>
  <si>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</si>
  <si>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</si>
  <si>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</si>
  <si>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</si>
  <si>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</si>
  <si>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</si>
  <si>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</si>
  <si>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</si>
  <si>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</si>
  <si>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</si>
  <si>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</si>
  <si>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</si>
  <si>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</si>
  <si>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</si>
  <si>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</si>
  <si>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</si>
  <si>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</si>
  <si>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</si>
  <si>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</si>
  <si>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</si>
  <si>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</si>
  <si>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</si>
  <si>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</si>
  <si>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</si>
  <si>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</si>
  <si>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</si>
  <si>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</si>
  <si>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</si>
  <si>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</si>
  <si>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</si>
  <si>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</si>
  <si>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</si>
  <si>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</si>
  <si>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</si>
  <si>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</si>
  <si>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</si>
  <si>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</si>
  <si>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</si>
  <si>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</si>
  <si>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</si>
  <si>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</si>
  <si>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</si>
  <si>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</si>
  <si>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</si>
  <si>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</si>
  <si>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</si>
  <si>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</si>
  <si>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</si>
  <si>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</si>
  <si>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</si>
  <si>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</si>
  <si>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</si>
  <si>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</si>
  <si>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</si>
  <si>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</si>
  <si>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</si>
  <si>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</si>
  <si>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</si>
  <si>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</si>
  <si>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</si>
  <si>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</si>
  <si>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</si>
  <si>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</si>
  <si>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</si>
  <si>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</si>
  <si>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</si>
  <si>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</si>
  <si>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</si>
  <si>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</si>
  <si>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</si>
  <si>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</si>
  <si>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</si>
  <si>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</si>
  <si>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</si>
  <si>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</si>
  <si>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</si>
  <si>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</si>
  <si>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</si>
  <si>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</si>
  <si>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</si>
  <si>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</si>
  <si>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</si>
  <si>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</si>
  <si>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</si>
  <si>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</si>
  <si>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</si>
  <si>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</si>
  <si>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</si>
  <si>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</si>
  <si>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</si>
  <si>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</si>
  <si>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</si>
  <si>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</si>
  <si>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</si>
  <si>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</si>
  <si>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</si>
  <si>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</si>
  <si>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</si>
  <si>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</si>
  <si>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</si>
  <si>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</si>
  <si>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</si>
  <si>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</si>
  <si>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</si>
  <si>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</si>
  <si>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</si>
  <si>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</si>
  <si>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</si>
  <si>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</si>
  <si>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</si>
  <si>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</si>
  <si>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</si>
  <si>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</si>
  <si>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</si>
  <si>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</si>
  <si>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</si>
  <si>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</si>
  <si>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</si>
  <si>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</si>
  <si>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</si>
  <si>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</si>
  <si>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</si>
  <si>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</si>
  <si>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</si>
  <si>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</si>
  <si>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</si>
  <si>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</si>
  <si>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</si>
  <si>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</si>
  <si>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</si>
  <si>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</si>
  <si>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</si>
  <si>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</si>
  <si>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</si>
  <si>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</si>
  <si>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</si>
  <si>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</si>
  <si>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</si>
  <si>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</si>
  <si>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</si>
  <si>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</si>
  <si>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</si>
  <si>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</si>
  <si>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</si>
  <si>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</si>
  <si>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</si>
  <si>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</si>
  <si>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</si>
  <si>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</si>
  <si>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</si>
  <si>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</si>
  <si>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</si>
  <si>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</si>
  <si>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</si>
  <si>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</si>
  <si>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</si>
  <si>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</si>
  <si>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</si>
  <si>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</si>
  <si>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</si>
  <si>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</si>
  <si>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</si>
  <si>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</si>
  <si>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</si>
  <si>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</si>
  <si>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</si>
  <si>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</si>
  <si>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</si>
  <si>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</si>
  <si>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</si>
  <si>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</si>
  <si>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</si>
  <si>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</si>
  <si>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</si>
  <si>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</si>
  <si>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</si>
  <si>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</si>
  <si>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</si>
  <si>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</si>
  <si>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</si>
  <si>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</si>
  <si>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</si>
  <si>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</si>
  <si>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</si>
  <si>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</si>
  <si>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</si>
  <si>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</si>
  <si>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</si>
  <si>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</si>
  <si>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</si>
  <si>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</si>
  <si>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</si>
  <si>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</si>
  <si>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</si>
  <si>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</si>
  <si>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</si>
  <si>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</si>
  <si>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</si>
  <si>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</si>
  <si>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</si>
  <si>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</si>
  <si>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</si>
  <si>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</si>
  <si>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</si>
  <si>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</si>
  <si>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</si>
  <si>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</si>
  <si>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</si>
  <si>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</si>
  <si>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</si>
  <si>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</si>
  <si>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</si>
  <si>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</si>
  <si>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</si>
  <si>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</si>
  <si>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</si>
  <si>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</si>
  <si>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</si>
  <si>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</si>
  <si>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</si>
  <si>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</si>
  <si>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</si>
  <si>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</si>
  <si>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</si>
  <si>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</si>
  <si>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</si>
  <si>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</si>
  <si>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</si>
  <si>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</si>
  <si>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</si>
  <si>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</si>
  <si>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</si>
  <si>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</si>
  <si>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</si>
  <si>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</si>
  <si>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</si>
  <si>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</si>
  <si>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</si>
  <si>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</si>
  <si>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</si>
  <si>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</si>
  <si>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</si>
  <si>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</si>
  <si>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</si>
  <si>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</si>
  <si>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</si>
  <si>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</si>
  <si>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</si>
  <si>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</si>
  <si>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</si>
  <si>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</si>
  <si>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</si>
  <si>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</si>
  <si>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</si>
  <si>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</si>
  <si>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</si>
  <si>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</si>
  <si>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</si>
  <si>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</si>
  <si>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</si>
  <si>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</si>
  <si>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</si>
  <si>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</si>
  <si>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</si>
  <si>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</si>
  <si>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</si>
  <si>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</si>
  <si>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</si>
  <si>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</si>
  <si>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</si>
  <si>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</si>
  <si>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</si>
  <si>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</si>
  <si>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</si>
  <si>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</si>
  <si>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</si>
  <si>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</si>
  <si>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</si>
  <si>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</si>
  <si>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</si>
  <si>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</si>
  <si>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</si>
  <si>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</si>
  <si>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</si>
  <si>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</si>
  <si>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</si>
  <si>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</si>
  <si>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</si>
  <si>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</si>
  <si>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</si>
  <si>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</si>
  <si>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</si>
  <si>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</si>
  <si>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</si>
  <si>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</si>
  <si>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</si>
  <si>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</si>
  <si>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</si>
  <si>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</si>
  <si>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</si>
  <si>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</si>
  <si>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</si>
  <si>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</si>
  <si>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</si>
  <si>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</si>
  <si>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</si>
  <si>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</si>
  <si>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</si>
  <si>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</si>
  <si>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</si>
  <si>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</si>
  <si>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</si>
  <si>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</si>
  <si>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</si>
  <si>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</si>
  <si>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</si>
  <si>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</si>
  <si>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</si>
  <si>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</si>
  <si>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</si>
  <si>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</si>
  <si>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</si>
  <si>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</si>
  <si>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</si>
  <si>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</si>
  <si>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</si>
  <si>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</si>
  <si>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</si>
  <si>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</si>
  <si>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</si>
  <si>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</si>
  <si>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</si>
  <si>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</si>
  <si>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</si>
  <si>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</si>
  <si>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</si>
  <si>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</si>
  <si>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</si>
  <si>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</si>
  <si>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</si>
  <si>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</si>
  <si>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</si>
  <si>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</si>
  <si>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</si>
  <si>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</si>
  <si>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</si>
  <si>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</si>
  <si>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</si>
  <si>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</si>
  <si>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</si>
  <si>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</si>
  <si>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</si>
  <si>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</si>
  <si>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</si>
  <si>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</si>
  <si>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</si>
  <si>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</si>
  <si>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</si>
  <si>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</si>
  <si>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</si>
  <si>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</si>
  <si>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</si>
  <si>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</si>
  <si>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</si>
  <si>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</si>
  <si>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</si>
  <si>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</si>
  <si>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</si>
  <si>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</si>
  <si>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</si>
  <si>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</si>
  <si>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</si>
  <si>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</si>
  <si>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</si>
  <si>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</si>
  <si>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</si>
  <si>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</si>
  <si>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</si>
  <si>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</si>
  <si>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</si>
  <si>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</si>
  <si>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</si>
  <si>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</si>
  <si>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</si>
  <si>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</si>
  <si>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</si>
  <si>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</si>
  <si>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</si>
  <si>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</si>
  <si>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</si>
  <si>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</si>
  <si>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</si>
  <si>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</si>
  <si>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</si>
  <si>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</si>
  <si>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</si>
  <si>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</si>
  <si>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</si>
  <si>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</si>
  <si>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</si>
  <si>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</si>
  <si>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</si>
  <si>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</si>
  <si>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</si>
  <si>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</si>
  <si>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</si>
  <si>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</si>
  <si>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</si>
  <si>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</si>
  <si>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</si>
  <si>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</si>
  <si>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</si>
  <si>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</si>
  <si>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</si>
  <si>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</si>
  <si>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</si>
  <si>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</si>
  <si>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</si>
  <si>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</si>
  <si>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</si>
  <si>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</si>
  <si>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</si>
  <si>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</si>
  <si>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</si>
  <si>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</si>
  <si>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</si>
  <si>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</si>
  <si>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</si>
  <si>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</si>
  <si>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</si>
  <si>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</si>
  <si>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</si>
  <si>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</si>
  <si>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</si>
  <si>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</si>
  <si>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</si>
  <si>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</si>
  <si>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</si>
  <si>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</si>
  <si>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</si>
  <si>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</si>
  <si>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</si>
  <si>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</si>
  <si>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</si>
  <si>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</si>
  <si>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</si>
  <si>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</si>
  <si>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</si>
  <si>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</si>
  <si>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</si>
  <si>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</si>
  <si>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</si>
  <si>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</si>
  <si>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</si>
  <si>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</si>
  <si>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</si>
  <si>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</si>
  <si>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</si>
  <si>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</si>
  <si>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</si>
  <si>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</si>
  <si>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</si>
  <si>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</si>
  <si>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</si>
  <si>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</si>
  <si>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</si>
  <si>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</si>
  <si>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</si>
  <si>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</si>
  <si>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</si>
  <si>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</si>
  <si>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</si>
  <si>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</si>
  <si>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</si>
  <si>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</si>
  <si>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</si>
  <si>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</si>
  <si>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</si>
  <si>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</si>
  <si>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</si>
  <si>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</si>
  <si>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</si>
  <si>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</si>
  <si>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</si>
  <si>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</si>
  <si>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</si>
  <si>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</si>
  <si>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</si>
  <si>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</si>
  <si>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</si>
  <si>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</si>
  <si>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</si>
  <si>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</si>
  <si>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</si>
  <si>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</si>
  <si>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</si>
  <si>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</si>
  <si>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</si>
  <si>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</si>
  <si>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</si>
  <si>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</si>
  <si>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</si>
  <si>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</si>
  <si>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</si>
  <si>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</si>
  <si>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</si>
  <si>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</si>
  <si>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</si>
  <si>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</si>
  <si>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</si>
  <si>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</si>
  <si>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</si>
  <si>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</si>
  <si>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</si>
  <si>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</si>
  <si>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</si>
  <si>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</si>
  <si>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</si>
  <si>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</si>
  <si>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</si>
  <si>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</si>
  <si>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</si>
  <si>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</si>
  <si>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</si>
  <si>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</si>
  <si>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</si>
  <si>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</si>
  <si>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</si>
  <si>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</si>
  <si>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</si>
  <si>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</si>
  <si>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</si>
  <si>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</si>
  <si>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</si>
  <si>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</si>
  <si>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</si>
  <si>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</si>
  <si>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</si>
  <si>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</si>
  <si>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</si>
  <si>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</si>
  <si>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</si>
  <si>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</si>
  <si>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</si>
  <si>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</si>
  <si>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</si>
  <si>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</si>
  <si>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</si>
  <si>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</si>
  <si>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</si>
  <si>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</si>
  <si>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</si>
  <si>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</si>
  <si>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</si>
  <si>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</si>
  <si>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</si>
  <si>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</si>
  <si>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</si>
  <si>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</si>
  <si>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</si>
  <si>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</si>
  <si>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</si>
  <si>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</si>
  <si>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</si>
  <si>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</si>
  <si>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</si>
  <si>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</si>
  <si>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</si>
  <si>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</si>
  <si>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</si>
  <si>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</si>
  <si>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</si>
  <si>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</si>
  <si>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</si>
  <si>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</si>
  <si>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</si>
  <si>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</si>
  <si>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</si>
  <si>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</si>
  <si>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</si>
  <si>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</si>
  <si>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</si>
  <si>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</si>
  <si>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</si>
  <si>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</si>
  <si>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</si>
  <si>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</si>
  <si>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</si>
  <si>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</si>
  <si>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</si>
  <si>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</si>
  <si>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</si>
  <si>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</si>
  <si>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</si>
  <si>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</si>
  <si>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</si>
  <si>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</si>
  <si>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</si>
  <si>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</si>
  <si>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</si>
  <si>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</si>
  <si>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</si>
  <si>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</si>
  <si>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</si>
  <si>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</si>
  <si>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</si>
  <si>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</si>
  <si>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</si>
  <si>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</si>
  <si>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</si>
  <si>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</si>
  <si>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</si>
  <si>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</si>
  <si>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</si>
  <si>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</si>
  <si>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</si>
  <si>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</si>
  <si>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</si>
  <si>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</si>
  <si>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</si>
  <si>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</si>
  <si>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</si>
  <si>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</si>
  <si>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</si>
  <si>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</si>
  <si>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</si>
  <si>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</si>
  <si>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</si>
  <si>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</si>
  <si>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</si>
  <si>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</si>
  <si>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</si>
  <si>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</si>
  <si>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</si>
  <si>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</si>
  <si>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</si>
  <si>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</si>
  <si>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</si>
  <si>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</si>
  <si>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</si>
  <si>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</si>
  <si>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</si>
  <si>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</si>
  <si>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</si>
  <si>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</si>
  <si>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</si>
  <si>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</si>
  <si>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</si>
  <si>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</si>
  <si>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</si>
  <si>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</si>
  <si>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</si>
  <si>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</si>
  <si>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</si>
  <si>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</si>
  <si>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</si>
  <si>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</si>
  <si>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</si>
  <si>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</si>
  <si>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</si>
  <si>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</si>
  <si>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</si>
  <si>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</si>
  <si>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</si>
  <si>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</si>
  <si>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</si>
  <si>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</si>
  <si>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</si>
  <si>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</si>
  <si>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</si>
  <si>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</si>
  <si>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</si>
  <si>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</si>
  <si>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</si>
  <si>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</si>
  <si>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</si>
  <si>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</si>
  <si>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</si>
  <si>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</si>
  <si>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</si>
  <si>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</si>
  <si>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</si>
  <si>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</si>
  <si>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</si>
  <si>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</si>
  <si>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</si>
  <si>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</si>
  <si>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</si>
  <si>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</si>
  <si>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</si>
  <si>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</si>
  <si>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</si>
  <si>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</si>
  <si>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</si>
  <si>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</si>
  <si>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</si>
  <si>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</si>
  <si>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</si>
  <si>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</si>
  <si>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</si>
  <si>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</si>
  <si>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</si>
  <si>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</si>
  <si>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</si>
  <si>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</si>
  <si>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</si>
  <si>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</si>
  <si>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</si>
  <si>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</si>
  <si>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</si>
  <si>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</si>
  <si>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</si>
  <si>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</si>
  <si>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</si>
  <si>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</si>
  <si>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</si>
  <si>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</si>
  <si>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</si>
  <si>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</si>
  <si>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</si>
  <si>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</si>
  <si>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</si>
  <si>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</si>
  <si>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</si>
  <si>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</si>
  <si>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</si>
  <si>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</si>
  <si>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</si>
  <si>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</si>
  <si>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</si>
  <si>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</si>
  <si>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</si>
  <si>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</si>
  <si>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</si>
  <si>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</si>
  <si>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</si>
  <si>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</si>
  <si>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</si>
  <si>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</si>
  <si>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</si>
  <si>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</si>
  <si>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</si>
  <si>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</si>
  <si>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</si>
  <si>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</si>
  <si>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</si>
  <si>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</si>
  <si>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</si>
  <si>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</si>
  <si>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</si>
  <si>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</si>
  <si>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</si>
  <si>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</si>
  <si>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</si>
  <si>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</si>
  <si>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</si>
  <si>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</si>
  <si>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</si>
  <si>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</si>
  <si>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</si>
  <si>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</si>
  <si>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</si>
  <si>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</si>
  <si>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</si>
  <si>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</si>
  <si>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</si>
  <si>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</si>
  <si>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</si>
  <si>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</si>
  <si>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</si>
  <si>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</si>
  <si>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</si>
  <si>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</si>
  <si>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</si>
  <si>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</si>
  <si>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</si>
  <si>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</si>
  <si>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</si>
  <si>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</si>
  <si>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</si>
  <si>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</si>
  <si>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</si>
  <si>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</si>
  <si>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</si>
  <si>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</si>
  <si>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</si>
  <si>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</si>
  <si>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</si>
  <si>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</si>
  <si>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</si>
  <si>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</si>
  <si>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</si>
  <si>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</si>
  <si>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</si>
  <si>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</si>
  <si>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</si>
  <si>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</si>
  <si>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</si>
  <si>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</si>
  <si>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</si>
  <si>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</si>
  <si>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</si>
  <si>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</si>
  <si>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</si>
  <si>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</si>
  <si>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</si>
  <si>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</si>
  <si>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</si>
  <si>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</si>
  <si>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</si>
  <si>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</si>
  <si>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</si>
  <si>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</si>
  <si>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</si>
  <si>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</si>
  <si>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</si>
  <si>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</si>
  <si>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</si>
  <si>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</si>
  <si>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</si>
  <si>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</si>
  <si>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</si>
  <si>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</si>
  <si>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</si>
  <si>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</si>
  <si>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</si>
  <si>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</si>
  <si>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</si>
  <si>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</si>
  <si>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</si>
  <si>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</si>
  <si>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</si>
  <si>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</si>
  <si>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</si>
  <si>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</si>
  <si>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</si>
  <si>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</si>
  <si>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</si>
  <si>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</si>
  <si>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</si>
  <si>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</si>
  <si>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</si>
  <si>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</si>
  <si>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</si>
  <si>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</si>
  <si>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</si>
  <si>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</si>
  <si>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</si>
  <si>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</si>
  <si>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</si>
  <si>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</si>
  <si>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</si>
  <si>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</si>
  <si>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</si>
  <si>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</si>
  <si>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</si>
  <si>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</si>
  <si>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</si>
  <si>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</si>
  <si>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</si>
  <si>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</si>
  <si>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</si>
  <si>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</si>
  <si>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</si>
  <si>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</si>
  <si>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</si>
  <si>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</si>
  <si>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</si>
  <si>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</si>
  <si>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</si>
  <si>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</si>
  <si>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</si>
  <si>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</si>
  <si>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</si>
  <si>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</si>
  <si>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</si>
  <si>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</si>
  <si>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</si>
  <si>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</si>
  <si>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</si>
  <si>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</si>
  <si>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</si>
  <si>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</si>
  <si>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</si>
  <si>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</si>
  <si>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</si>
  <si>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</si>
  <si>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</si>
  <si>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</si>
  <si>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</si>
  <si>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</si>
  <si>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</si>
  <si>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</si>
  <si>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</si>
  <si>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</si>
  <si>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</si>
  <si>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</si>
  <si>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</si>
  <si>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</si>
  <si>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</si>
  <si>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</si>
  <si>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</si>
  <si>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</si>
  <si>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</si>
  <si>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</si>
  <si>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</si>
  <si>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</si>
  <si>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</si>
  <si>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</si>
  <si>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</si>
  <si>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</si>
  <si>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</si>
  <si>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</si>
  <si>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</si>
  <si>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</si>
  <si>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</si>
  <si>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</si>
  <si>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</si>
  <si>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</si>
  <si>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</si>
  <si>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</si>
  <si>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</si>
  <si>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</si>
  <si>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</si>
  <si>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</si>
  <si>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</si>
  <si>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</si>
  <si>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</si>
  <si>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</si>
  <si>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</si>
  <si>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</si>
  <si>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</si>
  <si>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</si>
  <si>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</si>
  <si>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</si>
  <si>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</si>
  <si>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</si>
  <si>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</si>
  <si>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</si>
  <si>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</si>
  <si>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</si>
  <si>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</si>
  <si>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</si>
  <si>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</si>
  <si>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</si>
  <si>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</si>
  <si>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</si>
  <si>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</si>
  <si>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</si>
  <si>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</si>
  <si>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</si>
  <si>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</si>
  <si>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</si>
  <si>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</si>
  <si>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</si>
  <si>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</si>
  <si>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</si>
  <si>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</si>
  <si>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</si>
  <si>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</si>
  <si>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</si>
  <si>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</si>
  <si>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</si>
  <si>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</si>
  <si>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</si>
  <si>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</si>
  <si>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</si>
  <si>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</si>
  <si>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</si>
  <si>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</si>
  <si>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</si>
  <si>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</si>
  <si>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</si>
  <si>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</si>
  <si>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</si>
  <si>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</si>
  <si>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</si>
  <si>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</si>
  <si>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</si>
  <si>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</si>
  <si>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</si>
  <si>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</si>
  <si>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</si>
  <si>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</si>
  <si>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</si>
  <si>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</si>
  <si>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</si>
  <si>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</si>
  <si>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</si>
  <si>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</si>
  <si>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</si>
  <si>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</si>
  <si>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</si>
  <si>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</si>
  <si>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</si>
  <si>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</si>
  <si>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</si>
  <si>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</si>
  <si>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</si>
  <si>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</si>
  <si>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</si>
  <si>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</si>
  <si>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</si>
  <si>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</si>
  <si>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</si>
  <si>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</si>
  <si>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</si>
  <si>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</si>
  <si>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</si>
  <si>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</si>
  <si>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</si>
  <si>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</si>
  <si>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</si>
  <si>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</si>
  <si>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</si>
  <si>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</si>
  <si>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</si>
  <si>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</si>
  <si>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</si>
  <si>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</si>
  <si>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</si>
  <si>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</si>
  <si>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</si>
  <si>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</si>
  <si>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</si>
  <si>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</si>
  <si>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</si>
  <si>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</si>
  <si>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</si>
  <si>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</si>
  <si>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</si>
  <si>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</si>
  <si>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</si>
  <si>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</si>
  <si>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</si>
  <si>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</si>
  <si>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</si>
  <si>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</si>
  <si>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</si>
  <si>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</si>
  <si>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</si>
  <si>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</si>
  <si>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</si>
  <si>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</si>
  <si>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</si>
  <si>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</si>
  <si>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</si>
  <si>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</si>
  <si>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</si>
  <si>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</si>
  <si>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</si>
  <si>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</si>
  <si>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</si>
  <si>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</si>
  <si>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</si>
  <si>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</si>
  <si>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</si>
  <si>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</si>
  <si>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</si>
  <si>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</si>
  <si>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</si>
  <si>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</si>
  <si>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</si>
  <si>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</si>
  <si>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</si>
  <si>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</si>
  <si>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</si>
  <si>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</si>
  <si>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</si>
  <si>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</si>
  <si>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</si>
  <si>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</si>
  <si>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</si>
  <si>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</si>
  <si>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</si>
  <si>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</si>
  <si>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</si>
  <si>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</si>
  <si>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</si>
  <si>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</si>
  <si>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</si>
  <si>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</si>
  <si>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</si>
  <si>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</si>
  <si>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</si>
  <si>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</si>
  <si>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</si>
  <si>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</si>
  <si>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</si>
  <si>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</si>
  <si>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</si>
  <si>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</si>
  <si>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</si>
  <si>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</si>
  <si>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</si>
  <si>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</si>
  <si>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</si>
  <si>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</si>
  <si>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</si>
  <si>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</si>
  <si>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</si>
  <si>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</si>
  <si>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</si>
  <si>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</si>
  <si>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</si>
  <si>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</si>
  <si>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</si>
  <si>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</si>
  <si>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</si>
  <si>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</si>
  <si>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</si>
  <si>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</si>
  <si>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</si>
  <si>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</si>
  <si>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</si>
  <si>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</si>
  <si>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</si>
  <si>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</si>
  <si>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</si>
  <si>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</si>
  <si>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</si>
  <si>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</si>
  <si>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</si>
  <si>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</si>
  <si>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</si>
  <si>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</si>
  <si>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</si>
  <si>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</si>
  <si>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</si>
  <si>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</si>
  <si>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</si>
  <si>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</si>
  <si>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</si>
  <si>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</si>
  <si>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</si>
  <si>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</si>
  <si>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</si>
  <si>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</si>
  <si>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</si>
  <si>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</si>
  <si>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</si>
  <si>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</si>
  <si>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</si>
  <si>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</si>
  <si>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</si>
  <si>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</si>
  <si>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</si>
  <si>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</si>
  <si>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</si>
  <si>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</si>
  <si>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</si>
  <si>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</si>
  <si>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</si>
  <si>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</si>
  <si>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</si>
  <si>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</si>
  <si>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</si>
  <si>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</si>
  <si>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</si>
  <si>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</si>
  <si>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</si>
  <si>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</si>
  <si>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</si>
  <si>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</si>
  <si>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</si>
  <si>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</si>
  <si>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</si>
  <si>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</si>
  <si>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</si>
  <si>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</si>
  <si>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</si>
  <si>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</si>
  <si>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</si>
  <si>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</si>
  <si>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</si>
  <si>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</si>
  <si>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</si>
  <si>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</si>
  <si>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</si>
  <si>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</si>
  <si>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</si>
  <si>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</si>
  <si>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</si>
  <si>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</si>
  <si>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</si>
  <si>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</si>
  <si>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</si>
  <si>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</si>
  <si>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</si>
  <si>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</si>
  <si>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</si>
  <si>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</si>
  <si>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</si>
  <si>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</si>
  <si>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</si>
  <si>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</si>
  <si>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</si>
  <si>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</si>
  <si>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</si>
  <si>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</si>
  <si>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</si>
  <si>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</si>
  <si>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</si>
  <si>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</si>
  <si>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</si>
  <si>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</si>
  <si>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</si>
  <si>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</si>
  <si>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</si>
  <si>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</si>
  <si>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</si>
  <si>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</si>
  <si>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</si>
  <si>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</si>
  <si>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</si>
  <si>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</si>
  <si>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</si>
  <si>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</si>
  <si>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</si>
  <si>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</si>
  <si>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</si>
  <si>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</si>
  <si>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</si>
  <si>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</si>
  <si>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</si>
  <si>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</si>
  <si>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</si>
  <si>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</si>
  <si>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</si>
  <si>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</si>
  <si>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</si>
  <si>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</si>
  <si>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</si>
  <si>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</si>
  <si>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</si>
  <si>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</si>
  <si>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</si>
  <si>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</si>
  <si>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</si>
  <si>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</si>
  <si>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</si>
  <si>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</si>
  <si>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</si>
  <si>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</si>
  <si>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</si>
  <si>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</si>
  <si>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</si>
  <si>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</si>
  <si>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</si>
  <si>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</si>
  <si>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</si>
  <si>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</si>
  <si>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</si>
  <si>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</si>
  <si>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</si>
  <si>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</si>
  <si>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</si>
  <si>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</si>
  <si>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</si>
  <si>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</si>
  <si>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</si>
  <si>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</si>
  <si>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</si>
  <si>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</si>
  <si>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</si>
  <si>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</si>
  <si>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</si>
  <si>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</si>
  <si>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</si>
  <si>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</si>
  <si>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</si>
  <si>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</si>
  <si>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</si>
  <si>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</si>
  <si>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</si>
  <si>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</si>
  <si>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</si>
  <si>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</si>
  <si>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</si>
  <si>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</si>
  <si>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</si>
  <si>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</si>
  <si>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</si>
  <si>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</si>
  <si>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</si>
  <si>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</si>
  <si>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</si>
  <si>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</si>
  <si>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</si>
  <si>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</si>
  <si>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</si>
  <si>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</si>
  <si>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</si>
  <si>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</si>
  <si>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</si>
  <si>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</si>
  <si>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</si>
  <si>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</si>
  <si>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</si>
  <si>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</si>
  <si>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</si>
  <si>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</si>
  <si>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</si>
  <si>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</si>
  <si>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</si>
  <si>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</si>
  <si>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</si>
  <si>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</si>
  <si>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</si>
  <si>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</si>
  <si>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</si>
  <si>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</si>
  <si>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</si>
  <si>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</si>
  <si>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</si>
  <si>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</si>
  <si>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</si>
  <si>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</si>
  <si>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</si>
  <si>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</si>
  <si>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</si>
  <si>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</si>
  <si>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</si>
  <si>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</si>
  <si>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</si>
  <si>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</si>
  <si>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</si>
  <si>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</si>
  <si>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</si>
  <si>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</si>
  <si>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</si>
  <si>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</si>
  <si>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</si>
  <si>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</si>
  <si>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</si>
  <si>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</si>
  <si>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</si>
  <si>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</si>
  <si>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</si>
  <si>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</si>
  <si>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</si>
  <si>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</si>
  <si>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</si>
  <si>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</si>
  <si>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</si>
  <si>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</si>
  <si>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</si>
  <si>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</si>
  <si>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</si>
  <si>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</si>
  <si>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</si>
  <si>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</si>
  <si>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</si>
  <si>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</si>
  <si>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</si>
  <si>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</si>
  <si>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</si>
  <si>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</si>
  <si>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</si>
  <si>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</si>
  <si>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</si>
  <si>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</si>
  <si>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</si>
  <si>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</si>
  <si>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</si>
  <si>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</si>
  <si>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</si>
  <si>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</si>
  <si>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</si>
  <si>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</si>
  <si>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</si>
  <si>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</si>
  <si>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</si>
  <si>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</si>
  <si>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</si>
  <si>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</si>
  <si>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</si>
  <si>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</si>
  <si>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</si>
  <si>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</si>
  <si>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</si>
  <si>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</si>
  <si>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</si>
  <si>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</si>
  <si>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</si>
  <si>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</si>
  <si>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</si>
  <si>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</si>
  <si>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</si>
  <si>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</si>
  <si>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</si>
  <si>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</si>
  <si>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</si>
  <si>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</si>
  <si>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</si>
  <si>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</si>
  <si>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</si>
  <si>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</si>
  <si>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</si>
  <si>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</si>
  <si>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</si>
  <si>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</si>
  <si>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</si>
  <si>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</si>
  <si>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</si>
  <si>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</si>
  <si>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</si>
  <si>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</si>
  <si>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</si>
  <si>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</si>
  <si>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</si>
  <si>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</si>
  <si>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</si>
  <si>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</si>
  <si>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</si>
  <si>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</si>
  <si>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</si>
  <si>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</si>
  <si>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</si>
  <si>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</si>
  <si>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</si>
  <si>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</si>
  <si>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</si>
  <si>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</si>
  <si>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</si>
  <si>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</si>
  <si>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</si>
  <si>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</si>
  <si>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</si>
  <si>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</si>
  <si>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</si>
  <si>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</si>
  <si>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</si>
  <si>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</si>
  <si>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</si>
  <si>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</si>
  <si>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</si>
  <si>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</si>
  <si>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</si>
  <si>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</si>
  <si>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</si>
  <si>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</si>
  <si>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</si>
  <si>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</si>
  <si>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</si>
  <si>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</si>
  <si>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</si>
  <si>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</si>
  <si>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</si>
  <si>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</si>
  <si>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</si>
  <si>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</si>
  <si>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</si>
  <si>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</si>
  <si>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</si>
  <si>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</si>
  <si>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</si>
  <si>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</si>
  <si>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</si>
  <si>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</si>
  <si>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</si>
  <si>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</si>
  <si>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</si>
  <si>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</si>
  <si>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</si>
  <si>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</si>
  <si>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</si>
  <si>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</si>
  <si>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</si>
  <si>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</si>
  <si>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</si>
  <si>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</si>
  <si>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</si>
  <si>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</si>
  <si>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</si>
  <si>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</si>
  <si>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</si>
  <si>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</si>
  <si>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</si>
  <si>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</si>
  <si>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</si>
  <si>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</si>
  <si>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</si>
  <si>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</si>
  <si>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</si>
  <si>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</si>
  <si>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</si>
  <si>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</si>
  <si>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</si>
  <si>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</si>
  <si>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</si>
  <si>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</si>
  <si>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</si>
  <si>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</si>
  <si>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</si>
  <si>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</si>
  <si>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</si>
  <si>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</si>
  <si>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</si>
  <si>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</si>
  <si>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</si>
  <si>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</si>
  <si>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</si>
  <si>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</si>
  <si>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</si>
  <si>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</si>
  <si>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</si>
  <si>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</si>
  <si>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</si>
  <si>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</si>
  <si>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</si>
  <si>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</si>
  <si>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</si>
  <si>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</si>
  <si>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</si>
  <si>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</si>
  <si>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</si>
  <si>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</si>
  <si>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</si>
  <si>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</si>
  <si>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</si>
  <si>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</si>
  <si>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</si>
  <si>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</si>
  <si>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</si>
  <si>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</si>
  <si>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</si>
  <si>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</si>
  <si>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</si>
  <si>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</si>
  <si>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</si>
  <si>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</si>
  <si>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</si>
  <si>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</si>
  <si>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</si>
  <si>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</si>
  <si>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</si>
  <si>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</si>
  <si>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</si>
  <si>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</si>
  <si>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</si>
  <si>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</si>
  <si>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</si>
  <si>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</si>
  <si>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</si>
  <si>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</si>
  <si>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</si>
  <si>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</si>
  <si>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</si>
  <si>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</si>
  <si>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</si>
  <si>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</si>
  <si>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</si>
  <si>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</si>
  <si>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</si>
  <si>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</si>
  <si>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</si>
  <si>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</si>
  <si>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</si>
  <si>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</si>
  <si>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</si>
  <si>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</si>
  <si>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</si>
  <si>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</si>
  <si>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</si>
  <si>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</si>
  <si>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</si>
  <si>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</si>
  <si>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</si>
  <si>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</si>
  <si>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</si>
  <si>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</si>
  <si>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</si>
  <si>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</si>
  <si>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</si>
  <si>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</si>
  <si>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</si>
  <si>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</si>
  <si>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</si>
  <si>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</si>
  <si>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</si>
  <si>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</si>
  <si>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</si>
  <si>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</si>
  <si>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</si>
  <si>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</si>
  <si>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</si>
  <si>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</si>
  <si>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</si>
  <si>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</si>
  <si>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</si>
  <si>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</si>
  <si>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</si>
  <si>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</si>
  <si>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</si>
  <si>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</si>
  <si>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</si>
  <si>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</si>
  <si>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</si>
  <si>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</si>
  <si>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</si>
  <si>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</si>
  <si>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</si>
  <si>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</si>
  <si>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</si>
  <si>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</si>
  <si>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</si>
  <si>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</si>
  <si>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</si>
  <si>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</si>
  <si>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</si>
  <si>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</si>
  <si>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</si>
  <si>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</si>
  <si>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</si>
  <si>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</si>
  <si>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</si>
  <si>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</si>
  <si>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</si>
  <si>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</si>
  <si>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</si>
  <si>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</si>
  <si>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</si>
  <si>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</si>
  <si>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</si>
  <si>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</si>
  <si>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</si>
  <si>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</si>
  <si>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</si>
  <si>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</si>
  <si>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</si>
  <si>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</si>
  <si>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</si>
  <si>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</si>
  <si>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</si>
  <si>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</si>
  <si>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</si>
  <si>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</si>
  <si>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</si>
  <si>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</si>
  <si>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</si>
  <si>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</si>
  <si>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</si>
  <si>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</si>
  <si>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</si>
  <si>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</si>
  <si>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</si>
  <si>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</si>
  <si>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</si>
  <si>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</si>
  <si>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</si>
  <si>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</si>
  <si>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</si>
  <si>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</si>
  <si>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</si>
  <si>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</si>
  <si>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</si>
  <si>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</si>
  <si>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</si>
  <si>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</si>
  <si>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</si>
  <si>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</si>
  <si>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</si>
  <si>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</si>
  <si>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</si>
  <si>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</si>
  <si>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</si>
  <si>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</si>
  <si>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</si>
  <si>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</si>
  <si>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</si>
  <si>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</si>
  <si>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</si>
  <si>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</si>
  <si>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</si>
  <si>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</si>
  <si>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</si>
  <si>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</si>
  <si>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</si>
  <si>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</si>
  <si>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</si>
  <si>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</si>
  <si>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</si>
  <si>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</si>
  <si>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</si>
  <si>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</si>
  <si>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</si>
  <si>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</si>
  <si>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</si>
  <si>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</si>
  <si>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</si>
  <si>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</si>
  <si>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</si>
  <si>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</si>
  <si>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</si>
  <si>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</si>
  <si>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</si>
  <si>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</si>
  <si>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</si>
  <si>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</si>
  <si>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</si>
  <si>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</si>
  <si>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</si>
  <si>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</si>
  <si>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</si>
  <si>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</si>
  <si>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</si>
  <si>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</si>
  <si>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</si>
  <si>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</si>
  <si>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</si>
  <si>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</si>
  <si>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</si>
  <si>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</si>
  <si>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</si>
  <si>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</si>
  <si>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</si>
  <si>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</si>
  <si>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</si>
  <si>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</si>
  <si>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</si>
  <si>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</si>
  <si>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</si>
  <si>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</si>
  <si>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</si>
  <si>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</si>
  <si>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</si>
  <si>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</si>
  <si>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</si>
  <si>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</si>
  <si>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</si>
  <si>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</si>
  <si>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</si>
  <si>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</si>
  <si>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</si>
  <si>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</si>
  <si>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</si>
  <si>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</si>
  <si>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</si>
  <si>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</si>
  <si>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</si>
  <si>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</si>
  <si>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</si>
  <si>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</si>
  <si>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</si>
  <si>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</si>
  <si>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</si>
  <si>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</si>
  <si>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</si>
  <si>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</si>
  <si>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</si>
  <si>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</si>
  <si>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</si>
  <si>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</si>
  <si>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</si>
  <si>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</si>
  <si>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</si>
  <si>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</si>
  <si>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</si>
  <si>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</si>
  <si>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</si>
  <si>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</si>
  <si>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</si>
  <si>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</si>
  <si>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</si>
  <si>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</si>
  <si>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</si>
  <si>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</si>
  <si>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</si>
  <si>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</si>
  <si>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</si>
  <si>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</si>
  <si>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</si>
  <si>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</si>
  <si>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</si>
  <si>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</si>
  <si>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</si>
  <si>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</si>
  <si>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</si>
  <si>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</si>
  <si>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</si>
  <si>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</si>
  <si>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</si>
  <si>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</si>
  <si>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</si>
  <si>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</si>
  <si>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</si>
  <si>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</si>
  <si>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</si>
  <si>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</si>
  <si>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</si>
  <si>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</si>
  <si>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</si>
  <si>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</si>
  <si>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</si>
  <si>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</si>
  <si>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</si>
  <si>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</si>
  <si>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</si>
  <si>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</si>
  <si>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</si>
  <si>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</si>
  <si>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</si>
  <si>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</si>
  <si>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</si>
  <si>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</si>
  <si>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</si>
  <si>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</si>
  <si>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</si>
  <si>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</si>
  <si>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</si>
  <si>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</si>
  <si>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</si>
  <si>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</si>
  <si>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</si>
  <si>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</si>
  <si>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</si>
  <si>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</si>
  <si>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</si>
  <si>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</si>
  <si>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</si>
  <si>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</si>
  <si>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</si>
  <si>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</si>
  <si>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</si>
  <si>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</si>
  <si>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</si>
  <si>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</si>
  <si>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</si>
  <si>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</si>
  <si>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</si>
  <si>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</si>
  <si>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</si>
  <si>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</si>
  <si>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</si>
  <si>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</si>
  <si>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</si>
  <si>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</si>
  <si>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</si>
  <si>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</si>
  <si>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</si>
  <si>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</si>
  <si>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</si>
  <si>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</si>
  <si>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</si>
  <si>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</si>
  <si>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</si>
  <si>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</si>
  <si>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</si>
  <si>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</si>
  <si>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</si>
  <si>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</si>
  <si>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</si>
  <si>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</si>
  <si>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</si>
  <si>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</si>
  <si>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</si>
  <si>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</si>
  <si>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</si>
  <si>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</si>
  <si>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</si>
  <si>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</si>
  <si>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</si>
  <si>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</si>
  <si>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</si>
  <si>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</si>
  <si>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</si>
  <si>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</si>
  <si>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</si>
  <si>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</si>
  <si>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</si>
  <si>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</si>
  <si>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</si>
  <si>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</si>
  <si>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</si>
  <si>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</si>
  <si>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</si>
  <si>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</si>
  <si>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</si>
  <si>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</si>
  <si>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</si>
  <si>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</si>
  <si>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</si>
  <si>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</si>
  <si>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</si>
  <si>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</si>
  <si>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</si>
  <si>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</si>
  <si>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</si>
  <si>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</si>
  <si>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</si>
  <si>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</si>
  <si>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</si>
  <si>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</si>
  <si>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</si>
  <si>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</si>
  <si>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</si>
  <si>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</si>
  <si>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</si>
  <si>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</si>
  <si>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</si>
  <si>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</si>
  <si>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</si>
  <si>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</si>
  <si>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</si>
  <si>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</si>
  <si>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</si>
  <si>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</si>
  <si>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</si>
  <si>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</si>
  <si>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</si>
  <si>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</si>
  <si>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</si>
  <si>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</si>
  <si>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</si>
  <si>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</si>
  <si>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</si>
  <si>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</si>
  <si>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</si>
  <si>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</si>
  <si>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</si>
  <si>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</si>
  <si>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</si>
  <si>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</si>
  <si>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</si>
  <si>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</si>
  <si>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</si>
  <si>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</si>
  <si>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</si>
  <si>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</si>
  <si>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</si>
  <si>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</si>
  <si>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</si>
  <si>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</si>
  <si>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</si>
  <si>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</si>
  <si>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</si>
  <si>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</si>
  <si>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</si>
  <si>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</si>
  <si>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</si>
  <si>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</si>
  <si>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</si>
  <si>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</si>
  <si>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</si>
  <si>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</si>
  <si>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</si>
  <si>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</si>
  <si>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</si>
  <si>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</si>
  <si>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</si>
  <si>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</si>
  <si>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</si>
  <si>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</si>
  <si>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</si>
  <si>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</si>
  <si>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</si>
  <si>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</si>
  <si>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</si>
  <si>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</si>
  <si>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</si>
  <si>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</si>
  <si>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</si>
  <si>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</si>
  <si>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</si>
  <si>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</si>
  <si>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</si>
  <si>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</si>
  <si>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</si>
  <si>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</si>
  <si>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</si>
  <si>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</si>
  <si>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</si>
  <si>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</si>
  <si>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</si>
  <si>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</si>
  <si>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</si>
  <si>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</si>
  <si>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</si>
  <si>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</si>
  <si>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</si>
  <si>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</si>
  <si>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</si>
  <si>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</si>
  <si>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</si>
  <si>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</si>
  <si>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</si>
  <si>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</si>
  <si>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</si>
  <si>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</si>
  <si>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</si>
  <si>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</si>
  <si>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</si>
  <si>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</si>
  <si>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</si>
  <si>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</si>
  <si>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</si>
  <si>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</si>
  <si>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</si>
  <si>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</si>
  <si>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</si>
  <si>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</si>
  <si>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</si>
  <si>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</si>
  <si>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</si>
  <si>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</si>
  <si>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</si>
  <si>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</si>
  <si>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</si>
  <si>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</si>
  <si>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</si>
  <si>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</si>
  <si>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</si>
  <si>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</si>
  <si>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</si>
  <si>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</si>
  <si>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</si>
  <si>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</si>
  <si>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</si>
  <si>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</si>
  <si>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</si>
  <si>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</si>
  <si>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</si>
  <si>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</si>
  <si>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</si>
  <si>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</si>
  <si>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</si>
  <si>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</si>
  <si>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</si>
  <si>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</si>
  <si>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</si>
  <si>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</si>
  <si>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</si>
  <si>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</si>
  <si>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</si>
  <si>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</si>
  <si>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</si>
  <si>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</si>
  <si>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</si>
  <si>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</si>
  <si>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</si>
  <si>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</si>
  <si>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</si>
  <si>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</si>
  <si>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</si>
  <si>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</si>
  <si>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</si>
  <si>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</si>
  <si>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</si>
  <si>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</si>
  <si>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</si>
  <si>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</si>
  <si>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</si>
  <si>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</si>
  <si>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</si>
  <si>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</si>
  <si>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</si>
  <si>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</si>
  <si>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</si>
  <si>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</si>
  <si>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</si>
  <si>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</si>
  <si>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</si>
  <si>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</si>
  <si>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</si>
  <si>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</si>
  <si>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</si>
  <si>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</si>
  <si>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</si>
  <si>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</si>
  <si>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</si>
  <si>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</si>
  <si>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</si>
  <si>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</si>
  <si>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</si>
  <si>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</si>
  <si>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</si>
  <si>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</si>
  <si>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</si>
  <si>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</si>
  <si>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</si>
  <si>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</si>
  <si>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</si>
  <si>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</si>
  <si>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</si>
  <si>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</si>
  <si>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</si>
  <si>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</si>
  <si>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</si>
  <si>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</si>
  <si>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</si>
  <si>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</si>
  <si>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</si>
  <si>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</si>
  <si>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</si>
  <si>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</si>
  <si>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</si>
  <si>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</si>
  <si>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</si>
  <si>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</si>
  <si>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</si>
  <si>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</si>
  <si>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</si>
  <si>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</si>
  <si>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</si>
  <si>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</si>
  <si>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</si>
  <si>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</si>
  <si>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</si>
  <si>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</si>
  <si>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</si>
  <si>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</si>
  <si>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</si>
  <si>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</si>
  <si>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</si>
  <si>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</si>
  <si>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</si>
  <si>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</si>
  <si>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</si>
  <si>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</si>
  <si>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</si>
  <si>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</si>
  <si>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</si>
  <si>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</si>
  <si>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</si>
  <si>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</si>
  <si>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</si>
  <si>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</si>
  <si>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</si>
  <si>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</si>
  <si>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</si>
  <si>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</si>
  <si>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</si>
  <si>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</si>
  <si>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</si>
  <si>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</si>
  <si>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</si>
  <si>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</si>
  <si>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</si>
  <si>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</si>
  <si>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</si>
  <si>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</si>
  <si>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</si>
  <si>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</si>
  <si>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</si>
  <si>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</si>
  <si>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</si>
  <si>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</si>
  <si>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</si>
  <si>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</si>
  <si>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</si>
  <si>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</si>
  <si>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</si>
  <si>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</si>
  <si>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</si>
  <si>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</si>
  <si>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</si>
  <si>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</si>
  <si>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</si>
  <si>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</si>
  <si>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</si>
  <si>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</si>
  <si>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</si>
  <si>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</si>
  <si>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</si>
  <si>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</si>
  <si>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</si>
  <si>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</si>
  <si>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</si>
  <si>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</si>
  <si>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</si>
  <si>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</si>
  <si>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</si>
  <si>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</si>
  <si>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</si>
  <si>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</si>
  <si>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</si>
  <si>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</si>
  <si>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</si>
  <si>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</si>
  <si>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</si>
  <si>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</si>
  <si>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</si>
  <si>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</si>
  <si>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</si>
  <si>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</si>
  <si>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</si>
  <si>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</si>
  <si>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</si>
  <si>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</si>
  <si>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</si>
  <si>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</si>
  <si>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</si>
  <si>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</si>
  <si>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</si>
  <si>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</si>
  <si>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</si>
  <si>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</si>
  <si>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</si>
  <si>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</si>
  <si>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</si>
  <si>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</si>
  <si>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</si>
  <si>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</si>
  <si>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</si>
  <si>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</si>
  <si>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</si>
  <si>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</si>
  <si>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</si>
  <si>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</si>
  <si>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</si>
  <si>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</si>
  <si>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</si>
  <si>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</si>
  <si>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</si>
  <si>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</si>
  <si>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</si>
  <si>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</si>
  <si>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</si>
  <si>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</si>
  <si>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</si>
  <si>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</si>
  <si>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</si>
  <si>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</si>
  <si>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</si>
  <si>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</si>
  <si>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</si>
  <si>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</si>
  <si>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</si>
  <si>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</si>
  <si>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</si>
  <si>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</si>
  <si>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</si>
  <si>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</si>
  <si>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</si>
  <si>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</si>
  <si>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</si>
  <si>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</si>
  <si>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</si>
  <si>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</si>
  <si>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</si>
  <si>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</si>
  <si>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</si>
  <si>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</si>
  <si>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</si>
  <si>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</si>
  <si>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</si>
  <si>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</si>
  <si>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</si>
  <si>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</si>
  <si>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</si>
  <si>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</si>
  <si>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</si>
  <si>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</si>
  <si>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</si>
  <si>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</si>
  <si>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</si>
  <si>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</si>
  <si>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</si>
  <si>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</si>
  <si>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</si>
  <si>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</si>
  <si>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</si>
  <si>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</si>
  <si>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</si>
  <si>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</si>
  <si>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</si>
  <si>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</si>
  <si>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</si>
  <si>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</si>
  <si>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</si>
  <si>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</si>
  <si>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</si>
  <si>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</si>
  <si>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</si>
  <si>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</si>
  <si>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</si>
  <si>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</si>
  <si>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</si>
  <si>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</si>
  <si>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</si>
  <si>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</si>
  <si>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</si>
  <si>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</si>
  <si>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</si>
  <si>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</si>
  <si>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</si>
  <si>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</si>
  <si>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</si>
  <si>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</si>
  <si>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</si>
  <si>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</si>
  <si>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</si>
  <si>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</si>
  <si>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</si>
  <si>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</si>
  <si>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</si>
  <si>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</si>
  <si>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</si>
  <si>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</si>
  <si>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</si>
  <si>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</si>
  <si>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</si>
  <si>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</si>
  <si>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</si>
  <si>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</si>
  <si>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</si>
  <si>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</si>
  <si>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</si>
  <si>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</si>
  <si>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</si>
  <si>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</si>
  <si>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</si>
  <si>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</si>
  <si>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</si>
  <si>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</si>
  <si>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</si>
  <si>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</si>
  <si>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</si>
  <si>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</si>
  <si>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</si>
  <si>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</si>
  <si>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</si>
  <si>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</si>
  <si>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</si>
  <si>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</si>
  <si>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</si>
  <si>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</si>
  <si>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</si>
  <si>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</si>
  <si>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</si>
  <si>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</si>
  <si>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</si>
  <si>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</si>
  <si>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</si>
  <si>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</si>
  <si>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</si>
  <si>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</si>
  <si>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</si>
  <si>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</si>
  <si>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</si>
  <si>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</si>
  <si>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</si>
  <si>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</si>
  <si>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</si>
  <si>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</si>
  <si>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</si>
  <si>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</si>
  <si>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</si>
  <si>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</si>
  <si>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</si>
  <si>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</si>
  <si>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</si>
  <si>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</si>
  <si>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</si>
  <si>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</si>
  <si>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</si>
  <si>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</si>
  <si>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</si>
  <si>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</si>
  <si>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</si>
  <si>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</si>
  <si>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</si>
  <si>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</si>
  <si>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</si>
  <si>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</si>
  <si>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</si>
  <si>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</si>
  <si>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</si>
  <si>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</si>
  <si>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</si>
  <si>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</si>
  <si>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</si>
  <si>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</si>
  <si>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</si>
  <si>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</si>
  <si>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</si>
  <si>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</si>
  <si>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</si>
  <si>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</si>
  <si>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</si>
  <si>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</si>
  <si>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</si>
  <si>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</si>
  <si>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</si>
  <si>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</si>
  <si>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</si>
  <si>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</si>
  <si>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</si>
  <si>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</si>
  <si>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</si>
  <si>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</si>
  <si>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</si>
  <si>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</si>
  <si>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</si>
  <si>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</si>
  <si>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</si>
  <si>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</si>
  <si>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</si>
  <si>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</si>
  <si>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</si>
  <si>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</si>
  <si>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</si>
  <si>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</si>
  <si>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</si>
  <si>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</si>
  <si>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</si>
  <si>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</si>
  <si>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</si>
  <si>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</si>
  <si>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</si>
  <si>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</si>
  <si>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</si>
  <si>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</si>
  <si>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</si>
  <si>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</si>
  <si>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</si>
  <si>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</si>
  <si>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</si>
  <si>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</si>
  <si>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</si>
  <si>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</si>
  <si>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</si>
  <si>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</si>
  <si>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</si>
  <si>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</si>
  <si>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</si>
  <si>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</si>
  <si>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</si>
  <si>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</si>
  <si>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</si>
  <si>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</si>
  <si>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</si>
  <si>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</si>
  <si>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</si>
  <si>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</si>
  <si>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</si>
  <si>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</si>
  <si>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</si>
  <si>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</si>
  <si>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</si>
  <si>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</si>
  <si>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</si>
  <si>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</si>
  <si>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</si>
  <si>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</si>
  <si>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</si>
  <si>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</si>
  <si>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</si>
  <si>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</si>
  <si>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</si>
  <si>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</si>
  <si>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</si>
  <si>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</si>
  <si>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</si>
  <si>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</si>
  <si>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</si>
  <si>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</si>
  <si>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</si>
  <si>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</si>
  <si>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</si>
  <si>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</si>
  <si>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</si>
  <si>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</si>
  <si>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</si>
  <si>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</si>
  <si>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</si>
  <si>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</si>
  <si>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</si>
  <si>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</si>
  <si>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</si>
  <si>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</si>
  <si>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</si>
  <si>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</si>
  <si>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</si>
  <si>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</si>
  <si>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</si>
  <si>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</si>
  <si>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</si>
  <si>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</si>
  <si>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</si>
  <si>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</si>
  <si>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</si>
  <si>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</si>
  <si>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</si>
  <si>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</si>
  <si>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</si>
  <si>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</si>
  <si>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</si>
  <si>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</si>
  <si>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</si>
  <si>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</si>
  <si>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</si>
  <si>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</si>
  <si>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</si>
  <si>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</si>
  <si>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</si>
  <si>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</si>
  <si>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</si>
  <si>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</si>
  <si>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</si>
  <si>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</si>
  <si>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</si>
  <si>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</si>
  <si>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</si>
  <si>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</si>
  <si>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</si>
  <si>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</si>
  <si>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</si>
  <si>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</si>
  <si>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</si>
  <si>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</si>
  <si>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</si>
  <si>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</si>
  <si>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</si>
  <si>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</si>
  <si>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</si>
  <si>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</si>
  <si>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</si>
  <si>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</si>
  <si>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</si>
  <si>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</si>
  <si>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</si>
  <si>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</si>
  <si>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</si>
  <si>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</si>
  <si>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</si>
  <si>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</si>
  <si>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</si>
  <si>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</si>
  <si>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</si>
  <si>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</si>
  <si>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</si>
  <si>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</si>
  <si>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</si>
  <si>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</si>
  <si>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</si>
  <si>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</si>
  <si>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</si>
  <si>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</si>
  <si>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</si>
  <si>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</si>
  <si>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</si>
  <si>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</si>
  <si>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</si>
  <si>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</si>
  <si>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</si>
  <si>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</si>
  <si>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</si>
  <si>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</si>
  <si>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</si>
  <si>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</si>
  <si>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</si>
  <si>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</si>
  <si>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</si>
  <si>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</si>
  <si>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</si>
  <si>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</si>
  <si>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</si>
  <si>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</si>
  <si>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</si>
  <si>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</si>
  <si>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</si>
  <si>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</si>
  <si>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</si>
  <si>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</si>
  <si>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</si>
  <si>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</si>
  <si>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</si>
  <si>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</si>
  <si>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</si>
  <si>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</si>
  <si>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</si>
  <si>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</si>
  <si>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</si>
  <si>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</si>
  <si>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</si>
  <si>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</si>
  <si>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</si>
  <si>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</si>
  <si>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</si>
  <si>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</si>
  <si>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</si>
  <si>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</si>
  <si>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</si>
  <si>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</si>
  <si>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</si>
  <si>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</si>
  <si>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</si>
  <si>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</si>
  <si>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</si>
  <si>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</si>
  <si>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</si>
  <si>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</si>
  <si>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</si>
  <si>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</si>
  <si>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</si>
  <si>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</si>
  <si>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</si>
  <si>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</si>
  <si>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</si>
  <si>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</si>
  <si>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</si>
  <si>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</si>
  <si>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</si>
  <si>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</si>
  <si>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</si>
  <si>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</si>
  <si>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</si>
  <si>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</si>
  <si>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</si>
  <si>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</si>
  <si>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</si>
  <si>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</si>
  <si>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</si>
  <si>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</si>
  <si>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</si>
  <si>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</si>
  <si>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</si>
  <si>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</si>
  <si>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</si>
  <si>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</si>
  <si>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</si>
  <si>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</si>
  <si>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</si>
  <si>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</si>
  <si>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</si>
  <si>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</si>
  <si>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</si>
  <si>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</si>
  <si>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</si>
  <si>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</si>
  <si>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</si>
  <si>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</si>
  <si>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</si>
  <si>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</si>
  <si>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</si>
  <si>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</si>
  <si>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</si>
  <si>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</si>
  <si>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</si>
  <si>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</si>
  <si>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</si>
  <si>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</si>
  <si>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</si>
  <si>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</si>
  <si>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</si>
  <si>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</si>
  <si>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</si>
  <si>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</si>
  <si>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</si>
  <si>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</si>
  <si>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</si>
  <si>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</si>
  <si>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</si>
  <si>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</si>
  <si>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</si>
  <si>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</si>
  <si>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</si>
  <si>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</si>
  <si>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</si>
  <si>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</si>
  <si>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</si>
  <si>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</si>
  <si>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</si>
  <si>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</si>
  <si>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</si>
  <si>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</si>
  <si>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</si>
  <si>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</si>
  <si>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</si>
  <si>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</si>
  <si>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</si>
  <si>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</si>
  <si>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</si>
  <si>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</si>
  <si>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</si>
  <si>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</si>
  <si>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</si>
  <si>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</si>
  <si>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</si>
  <si>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</si>
  <si>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</si>
  <si>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</si>
  <si>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</si>
  <si>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</si>
  <si>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</si>
  <si>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</si>
  <si>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</si>
  <si>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</si>
  <si>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</si>
  <si>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</si>
  <si>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</si>
  <si>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</si>
  <si>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</si>
  <si>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</si>
  <si>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</si>
  <si>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</si>
  <si>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</si>
  <si>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</si>
  <si>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</si>
  <si>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</si>
  <si>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</si>
  <si>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</si>
  <si>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</si>
  <si>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</si>
  <si>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</si>
  <si>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</si>
  <si>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</si>
  <si>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</si>
  <si>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</si>
  <si>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</si>
  <si>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</si>
  <si>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</si>
  <si>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</si>
  <si>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</si>
  <si>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</si>
  <si>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</si>
  <si>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</si>
  <si>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</si>
  <si>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</si>
  <si>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</si>
  <si>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</si>
  <si>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</si>
  <si>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</si>
  <si>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</si>
  <si>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</si>
  <si>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</si>
  <si>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</si>
  <si>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</si>
  <si>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</si>
  <si>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</si>
  <si>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</si>
  <si>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</si>
  <si>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</si>
  <si>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</si>
  <si>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</si>
  <si>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</si>
  <si>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</si>
  <si>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</si>
  <si>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</si>
  <si>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</si>
  <si>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</si>
  <si>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</si>
  <si>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</si>
  <si>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</si>
  <si>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</si>
  <si>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</si>
  <si>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</si>
  <si>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</si>
  <si>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</si>
  <si>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</si>
  <si>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</si>
  <si>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</si>
  <si>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</si>
  <si>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</si>
  <si>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</si>
  <si>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</si>
  <si>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</si>
  <si>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</si>
  <si>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</si>
  <si>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</si>
  <si>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</si>
  <si>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</si>
  <si>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</si>
  <si>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</si>
  <si>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</si>
  <si>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</si>
  <si>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</si>
  <si>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</si>
  <si>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</si>
  <si>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</si>
  <si>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</si>
  <si>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</si>
  <si>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</si>
  <si>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</si>
  <si>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</si>
  <si>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</si>
  <si>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</si>
  <si>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</si>
  <si>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</si>
  <si>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</si>
  <si>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</si>
  <si>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</si>
  <si>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</si>
  <si>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</si>
  <si>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</si>
  <si>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</si>
  <si>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</si>
  <si>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</si>
  <si>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</si>
  <si>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</si>
  <si>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</si>
  <si>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</si>
  <si>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</si>
  <si>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</si>
  <si>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</si>
  <si>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</si>
  <si>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</si>
  <si>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</si>
  <si>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</si>
  <si>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</si>
  <si>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</si>
  <si>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</si>
  <si>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</si>
  <si>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</si>
  <si>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</si>
  <si>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</si>
  <si>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</si>
  <si>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</si>
  <si>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</si>
  <si>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</si>
  <si>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</si>
  <si>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</si>
  <si>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</si>
  <si>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</si>
  <si>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</si>
  <si>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</si>
  <si>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</si>
  <si>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</si>
  <si>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</si>
  <si>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</si>
  <si>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</si>
  <si>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</si>
  <si>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</si>
  <si>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</si>
  <si>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</si>
  <si>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</si>
  <si>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</si>
  <si>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</si>
  <si>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</si>
  <si>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</si>
  <si>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</si>
  <si>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</si>
  <si>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</si>
  <si>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</si>
  <si>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</si>
  <si>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</si>
  <si>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</si>
  <si>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</si>
  <si>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</si>
  <si>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</si>
  <si>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</si>
  <si>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</si>
  <si>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</si>
  <si>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</si>
  <si>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</si>
  <si>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</si>
  <si>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</si>
  <si>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</si>
  <si>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</si>
  <si>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</si>
  <si>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</si>
  <si>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</si>
  <si>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</si>
  <si>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</si>
  <si>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</si>
  <si>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</si>
  <si>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</si>
  <si>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</si>
  <si>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</si>
  <si>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</si>
  <si>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</si>
  <si>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</si>
  <si>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</si>
  <si>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</si>
  <si>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</si>
  <si>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</si>
  <si>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</si>
  <si>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</si>
  <si>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</si>
  <si>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</si>
  <si>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</si>
  <si>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</si>
  <si>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</si>
  <si>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</si>
  <si>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</si>
  <si>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</si>
  <si>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</si>
  <si>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</si>
  <si>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</si>
  <si>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</si>
  <si>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</si>
  <si>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</si>
  <si>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</si>
  <si>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</si>
  <si>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</si>
  <si>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</si>
  <si>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</si>
  <si>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</si>
  <si>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</si>
  <si>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</si>
  <si>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</si>
  <si>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</si>
  <si>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</si>
  <si>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</si>
  <si>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</si>
  <si>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</si>
  <si>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</si>
  <si>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</si>
  <si>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</si>
  <si>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</si>
  <si>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</si>
  <si>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</si>
  <si>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</si>
  <si>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</si>
  <si>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</si>
  <si>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</si>
  <si>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</si>
  <si>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</si>
  <si>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</si>
  <si>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</si>
  <si>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</si>
  <si>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</si>
  <si>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</si>
  <si>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</si>
  <si>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</si>
  <si>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</si>
  <si>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</si>
  <si>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</si>
  <si>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</si>
  <si>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</si>
  <si>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</si>
  <si>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</si>
  <si>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</si>
  <si>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</si>
  <si>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</si>
  <si>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</si>
  <si>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</si>
  <si>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</si>
  <si>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</si>
  <si>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</si>
  <si>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</si>
  <si>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</si>
  <si>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</si>
  <si>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</si>
  <si>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</si>
  <si>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</si>
  <si>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</si>
  <si>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</si>
  <si>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</si>
  <si>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</si>
  <si>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</si>
  <si>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</si>
  <si>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</si>
  <si>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</si>
  <si>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</si>
  <si>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</si>
  <si>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</si>
  <si>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</si>
  <si>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</si>
  <si>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</si>
  <si>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</si>
  <si>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</si>
  <si>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</si>
  <si>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</si>
  <si>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</si>
  <si>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</si>
  <si>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</si>
  <si>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</si>
  <si>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</si>
  <si>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</si>
  <si>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</si>
  <si>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</si>
  <si>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</si>
  <si>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</si>
  <si>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</si>
  <si>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</si>
  <si>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</si>
  <si>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</si>
  <si>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</si>
  <si>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</si>
  <si>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</si>
  <si>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</si>
  <si>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</si>
  <si>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</si>
  <si>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</si>
  <si>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</si>
  <si>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</si>
  <si>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</si>
  <si>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</si>
  <si>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</si>
  <si>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</si>
  <si>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</si>
  <si>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</si>
  <si>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</si>
  <si>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</si>
  <si>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</si>
  <si>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</si>
  <si>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</si>
  <si>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</si>
  <si>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</si>
  <si>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</si>
  <si>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</si>
  <si>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</si>
  <si>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</si>
  <si>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</si>
  <si>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</si>
  <si>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</si>
  <si>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</si>
  <si>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</si>
  <si>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</si>
  <si>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</si>
  <si>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</si>
  <si>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</si>
  <si>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</si>
  <si>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</si>
  <si>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</si>
  <si>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</si>
  <si>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</si>
  <si>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</si>
  <si>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</si>
  <si>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</si>
  <si>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</si>
  <si>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</si>
  <si>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</si>
  <si>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</si>
  <si>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</si>
  <si>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</si>
  <si>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</si>
  <si>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</si>
  <si>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</si>
  <si>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</si>
  <si>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</si>
  <si>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</si>
  <si>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</si>
  <si>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</si>
  <si>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</si>
  <si>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</si>
  <si>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</si>
  <si>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</si>
  <si>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</si>
  <si>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</si>
  <si>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</si>
  <si>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</si>
  <si>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</si>
  <si>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</si>
  <si>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</si>
  <si>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</si>
  <si>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</si>
  <si>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</si>
  <si>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</si>
  <si>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</si>
  <si>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</si>
  <si>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</si>
  <si>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</si>
  <si>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</si>
  <si>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</si>
  <si>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</si>
  <si>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</si>
  <si>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</si>
  <si>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</si>
  <si>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</si>
  <si>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</si>
  <si>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</si>
  <si>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</si>
  <si>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</si>
  <si>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</si>
  <si>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</si>
  <si>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</si>
  <si>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</si>
  <si>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</si>
  <si>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</si>
  <si>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</si>
  <si>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</si>
  <si>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</si>
  <si>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</si>
  <si>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</si>
  <si>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</si>
  <si>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</si>
  <si>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</si>
  <si>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</si>
  <si>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</si>
  <si>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</si>
  <si>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</si>
  <si>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</si>
  <si>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</si>
  <si>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</si>
  <si>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</si>
  <si>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</si>
  <si>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</si>
  <si>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</si>
  <si>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</si>
  <si>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</si>
  <si>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</si>
  <si>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</si>
  <si>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</si>
  <si>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</si>
  <si>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</si>
  <si>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</si>
  <si>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</si>
  <si>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</si>
  <si>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</si>
  <si>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</si>
  <si>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</si>
  <si>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</si>
  <si>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</si>
  <si>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</si>
  <si>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</si>
  <si>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</si>
  <si>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</si>
  <si>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</si>
  <si>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</si>
  <si>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</si>
  <si>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</si>
  <si>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</si>
  <si>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</si>
  <si>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</si>
  <si>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</si>
  <si>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</si>
  <si>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</si>
  <si>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</si>
  <si>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</si>
  <si>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</si>
  <si>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</si>
  <si>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</si>
  <si>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</si>
  <si>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</si>
  <si>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</si>
  <si>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</si>
  <si>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</si>
  <si>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</si>
  <si>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</si>
  <si>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</si>
  <si>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</si>
  <si>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</si>
  <si>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</si>
  <si>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</si>
  <si>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</si>
  <si>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</si>
  <si>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</si>
  <si>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</si>
  <si>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</si>
  <si>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</si>
  <si>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</si>
  <si>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</si>
  <si>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</si>
  <si>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</si>
  <si>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</si>
  <si>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</si>
  <si>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</si>
  <si>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</si>
  <si>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</si>
  <si>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</si>
  <si>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</si>
  <si>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</si>
  <si>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</si>
  <si>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</si>
  <si>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</si>
  <si>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</si>
  <si>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</si>
  <si>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</si>
  <si>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</si>
  <si>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</si>
  <si>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</si>
  <si>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</si>
  <si>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</si>
  <si>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</si>
  <si>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</si>
  <si>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</si>
  <si>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</si>
  <si>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</si>
  <si>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</si>
  <si>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</si>
  <si>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</si>
  <si>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</si>
  <si>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</si>
  <si>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</si>
  <si>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</si>
  <si>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</si>
  <si>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</si>
  <si>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</si>
  <si>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</si>
  <si>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</si>
  <si>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</si>
  <si>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</si>
  <si>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</si>
  <si>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</si>
  <si>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</si>
  <si>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</si>
  <si>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</si>
  <si>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</si>
  <si>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</si>
  <si>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</si>
  <si>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</si>
  <si>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</si>
  <si>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</si>
  <si>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</si>
  <si>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</si>
  <si>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</si>
  <si>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</si>
  <si>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</si>
  <si>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</si>
  <si>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</si>
  <si>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</si>
  <si>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</si>
  <si>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</si>
  <si>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</si>
  <si>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</si>
  <si>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</si>
  <si>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</si>
  <si>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</si>
  <si>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</si>
  <si>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</si>
  <si>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</si>
  <si>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</si>
  <si>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</si>
  <si>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</si>
  <si>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</si>
  <si>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</si>
  <si>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</si>
  <si>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</si>
  <si>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</si>
  <si>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</si>
  <si>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</si>
  <si>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</si>
  <si>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</si>
  <si>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</si>
  <si>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</si>
  <si>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</si>
  <si>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</si>
  <si>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</si>
  <si>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</si>
  <si>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</si>
  <si>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</si>
  <si>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</si>
  <si>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</si>
  <si>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</si>
  <si>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</si>
  <si>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</si>
  <si>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</si>
  <si>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</si>
  <si>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</si>
  <si>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</si>
  <si>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</si>
  <si>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</si>
  <si>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</si>
  <si>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</si>
  <si>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</si>
  <si>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</si>
  <si>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</si>
  <si>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</si>
  <si>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</si>
  <si>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</si>
  <si>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</si>
  <si>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</si>
  <si>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</si>
  <si>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</si>
  <si>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</si>
  <si>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</si>
  <si>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</si>
  <si>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</si>
  <si>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</si>
  <si>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</si>
  <si>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</si>
  <si>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</si>
  <si>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</si>
  <si>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</si>
  <si>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</si>
  <si>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</si>
  <si>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</si>
  <si>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</si>
  <si>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</si>
  <si>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</si>
  <si>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</si>
  <si>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</si>
  <si>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</si>
  <si>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</si>
  <si>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</si>
  <si>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</si>
  <si>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</si>
  <si>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</si>
  <si>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</si>
  <si>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</si>
  <si>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</si>
  <si>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</si>
  <si>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</si>
  <si>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</si>
  <si>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</si>
  <si>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</si>
  <si>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</si>
  <si>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</si>
  <si>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</si>
  <si>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</si>
  <si>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</si>
  <si>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</si>
  <si>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</si>
  <si>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</si>
  <si>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</si>
  <si>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</si>
  <si>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</si>
  <si>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</si>
  <si>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</si>
  <si>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</si>
  <si>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</si>
  <si>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</si>
  <si>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</si>
  <si>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</si>
  <si>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</si>
  <si>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</si>
  <si>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</si>
  <si>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</si>
  <si>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</si>
  <si>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</si>
  <si>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</si>
  <si>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</si>
  <si>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</si>
  <si>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</si>
  <si>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</si>
  <si>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</si>
  <si>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</si>
  <si>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</si>
  <si>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</si>
  <si>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</si>
  <si>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</si>
  <si>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</si>
  <si>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</si>
  <si>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</si>
  <si>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</si>
  <si>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</si>
  <si>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</si>
  <si>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</si>
  <si>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</si>
  <si>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</si>
  <si>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</si>
  <si>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</si>
  <si>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</si>
  <si>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</si>
  <si>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</si>
  <si>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</si>
  <si>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</si>
  <si>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</si>
  <si>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</si>
  <si>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</si>
  <si>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</si>
  <si>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</si>
  <si>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</si>
  <si>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</si>
  <si>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</si>
  <si>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</si>
  <si>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</si>
  <si>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</si>
  <si>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</si>
  <si>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</si>
  <si>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</si>
  <si>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</si>
  <si>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</si>
  <si>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</si>
  <si>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</si>
  <si>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</si>
  <si>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</si>
  <si>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</si>
  <si>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</si>
  <si>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</si>
  <si>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</si>
  <si>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</si>
  <si>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</si>
  <si>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</si>
  <si>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</si>
  <si>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</si>
  <si>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</si>
  <si>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</si>
  <si>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</si>
  <si>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</si>
  <si>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</si>
  <si>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</si>
  <si>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</si>
  <si>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</si>
  <si>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</si>
  <si>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</si>
  <si>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</si>
  <si>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</si>
  <si>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</si>
  <si>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</si>
  <si>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</si>
  <si>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</si>
  <si>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</si>
  <si>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</si>
  <si>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</si>
  <si>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</si>
  <si>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</si>
  <si>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</si>
  <si>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</si>
  <si>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</si>
  <si>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</si>
  <si>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</si>
  <si>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</si>
  <si>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</si>
  <si>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</si>
  <si>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</si>
  <si>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</si>
  <si>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</si>
  <si>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</si>
  <si>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</si>
  <si>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</si>
  <si>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</si>
  <si>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</si>
  <si>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</si>
  <si>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</si>
  <si>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</si>
  <si>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</si>
  <si>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</si>
  <si>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</si>
  <si>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</si>
  <si>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</si>
  <si>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</si>
  <si>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</si>
  <si>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</si>
  <si>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</si>
  <si>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</si>
  <si>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</si>
  <si>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</si>
  <si>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</si>
  <si>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</si>
  <si>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</si>
  <si>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</si>
  <si>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</si>
  <si>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</si>
  <si>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</si>
  <si>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</si>
  <si>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</si>
  <si>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</si>
  <si>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</si>
  <si>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</si>
  <si>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</si>
  <si>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</si>
  <si>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</si>
  <si>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</si>
  <si>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</si>
  <si>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</si>
  <si>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</si>
  <si>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</si>
  <si>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</si>
  <si>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</si>
  <si>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</si>
  <si>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</si>
  <si>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</si>
  <si>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</si>
  <si>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</si>
  <si>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</si>
  <si>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</si>
  <si>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</si>
  <si>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</si>
  <si>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</si>
  <si>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</si>
  <si>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</si>
  <si>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</si>
  <si>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</si>
  <si>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</si>
  <si>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</si>
  <si>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</si>
  <si>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</si>
  <si>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</si>
  <si>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</si>
  <si>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</si>
  <si>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</si>
  <si>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</si>
  <si>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</si>
  <si>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</si>
  <si>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</si>
  <si>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</si>
  <si>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</si>
  <si>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</si>
  <si>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</si>
  <si>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</si>
  <si>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</si>
  <si>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</si>
  <si>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</si>
  <si>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</si>
  <si>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</si>
  <si>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</si>
  <si>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</si>
  <si>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</si>
  <si>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</si>
  <si>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</si>
  <si>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</si>
  <si>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</si>
  <si>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</si>
  <si>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</si>
  <si>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</si>
  <si>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</si>
  <si>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</si>
  <si>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</si>
  <si>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</si>
  <si>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</si>
  <si>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</si>
  <si>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</si>
  <si>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</si>
  <si>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</si>
  <si>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</si>
  <si>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</si>
  <si>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</si>
  <si>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</si>
  <si>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</si>
  <si>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</si>
  <si>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</si>
  <si>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</si>
  <si>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</si>
  <si>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</si>
  <si>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</si>
  <si>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</si>
  <si>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</si>
  <si>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</si>
  <si>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</si>
  <si>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</si>
  <si>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</si>
  <si>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</si>
  <si>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</si>
  <si>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</si>
  <si>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</si>
  <si>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</si>
  <si>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</si>
  <si>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</si>
  <si>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</si>
  <si>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</si>
  <si>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</si>
  <si>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</si>
  <si>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</si>
  <si>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</si>
  <si>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</si>
  <si>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</si>
  <si>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</si>
  <si>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</si>
  <si>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</si>
  <si>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</si>
  <si>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</si>
  <si>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</si>
  <si>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</si>
  <si>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</si>
  <si>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</si>
  <si>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</si>
  <si>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</si>
  <si>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</si>
  <si>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</si>
  <si>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</si>
  <si>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</si>
  <si>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</si>
  <si>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</si>
  <si>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</si>
  <si>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</si>
  <si>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</si>
  <si>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</si>
  <si>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</si>
  <si>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</si>
  <si>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</si>
  <si>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</si>
  <si>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</si>
  <si>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</si>
  <si>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</si>
  <si>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</si>
  <si>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</si>
  <si>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</si>
  <si>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</si>
  <si>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</si>
  <si>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</si>
  <si>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</si>
  <si>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</si>
  <si>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</si>
  <si>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</si>
  <si>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</si>
  <si>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</si>
  <si>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</si>
  <si>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</si>
  <si>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</si>
  <si>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</si>
  <si>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</si>
  <si>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</si>
  <si>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</si>
  <si>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</si>
  <si>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</si>
  <si>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</si>
  <si>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</si>
  <si>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</si>
  <si>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</si>
  <si>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</si>
  <si>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</si>
  <si>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</si>
  <si>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</si>
  <si>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</si>
  <si>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</si>
  <si>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</si>
  <si>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</si>
  <si>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</si>
  <si>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</si>
  <si>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</si>
  <si>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</si>
  <si>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</si>
  <si>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</si>
  <si>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</si>
  <si>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</si>
  <si>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</si>
  <si>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</si>
  <si>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</si>
  <si>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</si>
  <si>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</si>
  <si>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</si>
  <si>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</si>
  <si>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</si>
  <si>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</si>
  <si>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</si>
  <si>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</si>
  <si>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</si>
  <si>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</si>
  <si>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</si>
  <si>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</si>
  <si>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</si>
  <si>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</si>
  <si>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</si>
  <si>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</si>
  <si>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</si>
  <si>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</si>
  <si>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</si>
  <si>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</si>
  <si>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</si>
  <si>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</si>
  <si>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</si>
  <si>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</si>
  <si>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</si>
  <si>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</si>
  <si>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</si>
  <si>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</si>
  <si>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</si>
  <si>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</si>
  <si>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</si>
  <si>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</si>
  <si>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</si>
  <si>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</si>
  <si>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</si>
  <si>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</si>
  <si>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</si>
  <si>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</si>
  <si>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</si>
  <si>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</si>
  <si>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</si>
  <si>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</si>
  <si>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</si>
  <si>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</si>
  <si>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</si>
  <si>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</si>
  <si>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</si>
  <si>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</si>
  <si>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</si>
  <si>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</si>
  <si>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</si>
  <si>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</si>
  <si>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</si>
  <si>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</si>
  <si>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</si>
  <si>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</si>
  <si>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</si>
  <si>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</si>
  <si>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</si>
  <si>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</si>
  <si>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</si>
  <si>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</si>
  <si>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</si>
  <si>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</si>
  <si>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</si>
  <si>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</si>
  <si>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</si>
  <si>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</si>
  <si>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</si>
  <si>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</si>
  <si>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</si>
  <si>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</si>
  <si>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</si>
  <si>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</si>
  <si>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</si>
  <si>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</si>
  <si>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</si>
  <si>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</si>
  <si>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</si>
  <si>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</si>
  <si>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</si>
  <si>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</si>
  <si>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</si>
  <si>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</si>
  <si>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</si>
  <si>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</si>
  <si>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</si>
  <si>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</si>
  <si>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</si>
  <si>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</si>
  <si>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</si>
  <si>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</si>
  <si>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</si>
  <si>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</si>
  <si>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</si>
  <si>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</si>
  <si>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</si>
  <si>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</si>
  <si>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</si>
  <si>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</si>
  <si>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</si>
  <si>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</si>
  <si>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</si>
  <si>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</si>
  <si>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</si>
  <si>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</si>
  <si>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</si>
  <si>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</si>
  <si>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</si>
  <si>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</si>
  <si>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</si>
  <si>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</si>
  <si>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</si>
  <si>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</si>
  <si>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</si>
  <si>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</si>
  <si>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</si>
  <si>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</si>
  <si>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</si>
  <si>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</si>
  <si>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</si>
  <si>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</si>
  <si>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</si>
  <si>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</si>
  <si>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</si>
  <si>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</si>
  <si>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</si>
  <si>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</si>
  <si>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</si>
  <si>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</si>
  <si>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</si>
  <si>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</si>
  <si>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</si>
  <si>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</si>
  <si>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</si>
  <si>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</si>
  <si>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</si>
  <si>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</si>
  <si>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</si>
  <si>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</si>
  <si>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</si>
  <si>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</si>
  <si>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</si>
  <si>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</si>
  <si>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</si>
  <si>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</si>
  <si>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</si>
  <si>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</si>
  <si>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</si>
  <si>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</si>
  <si>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</si>
  <si>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</si>
  <si>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</si>
  <si>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</si>
  <si>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</si>
  <si>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</si>
  <si>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</si>
  <si>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</si>
  <si>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</si>
  <si>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</si>
  <si>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</si>
  <si>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</si>
  <si>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</si>
  <si>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</si>
  <si>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</si>
  <si>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</si>
  <si>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</si>
  <si>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</si>
  <si>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</si>
  <si>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</si>
  <si>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</si>
  <si>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</si>
  <si>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</si>
  <si>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</si>
  <si>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</si>
  <si>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</si>
  <si>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</si>
  <si>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</si>
  <si>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</si>
  <si>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</si>
  <si>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</si>
  <si>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</si>
  <si>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</si>
  <si>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</si>
  <si>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</si>
  <si>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</si>
  <si>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</si>
  <si>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</si>
  <si>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</si>
  <si>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</si>
  <si>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</si>
  <si>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</si>
  <si>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</si>
  <si>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</si>
  <si>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</si>
  <si>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</si>
  <si>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</si>
  <si>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</si>
  <si>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</si>
  <si>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</si>
  <si>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</si>
  <si>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</si>
  <si>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</si>
  <si>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</si>
  <si>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</si>
  <si>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</si>
  <si>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</si>
  <si>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</si>
  <si>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</si>
  <si>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</si>
  <si>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</si>
  <si>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</si>
  <si>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</si>
  <si>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</si>
  <si>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</si>
  <si>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</si>
  <si>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</si>
  <si>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</si>
  <si>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</si>
  <si>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</si>
  <si>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</si>
  <si>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</si>
  <si>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</si>
  <si>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</si>
  <si>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</si>
  <si>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</si>
  <si>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</si>
  <si>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</si>
  <si>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</si>
  <si>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</si>
  <si>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</si>
  <si>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</si>
  <si>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</si>
  <si>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</si>
  <si>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</si>
  <si>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</si>
  <si>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</si>
  <si>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</si>
  <si>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</si>
  <si>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</si>
  <si>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</si>
  <si>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</si>
  <si>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</si>
  <si>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</si>
  <si>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</si>
  <si>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</si>
  <si>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</si>
  <si>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</si>
  <si>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</si>
  <si>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</si>
  <si>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</si>
  <si>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</si>
  <si>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</si>
  <si>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</si>
  <si>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</si>
  <si>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</si>
  <si>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</si>
  <si>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</si>
  <si>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</si>
  <si>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</si>
  <si>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</si>
  <si>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</si>
  <si>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</si>
  <si>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</si>
  <si>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</si>
  <si>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</si>
  <si>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</si>
  <si>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</si>
  <si>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</si>
  <si>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</si>
  <si>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</si>
  <si>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</si>
  <si>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</si>
  <si>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</si>
  <si>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</si>
  <si>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</si>
  <si>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</si>
  <si>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</si>
  <si>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</si>
  <si>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</si>
  <si>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</si>
  <si>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</si>
  <si>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</si>
  <si>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</si>
  <si>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</si>
  <si>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</si>
  <si>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</si>
  <si>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</si>
  <si>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</si>
  <si>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</si>
  <si>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</si>
  <si>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</si>
  <si>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</si>
  <si>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</si>
  <si>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</si>
  <si>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</si>
  <si>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</si>
  <si>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</si>
  <si>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</si>
  <si>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</si>
  <si>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</si>
  <si>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</si>
  <si>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</si>
  <si>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</si>
  <si>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</si>
  <si>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</si>
  <si>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</si>
  <si>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</si>
  <si>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</si>
  <si>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</si>
  <si>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</si>
  <si>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</si>
  <si>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</si>
  <si>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</si>
  <si>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</si>
  <si>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</si>
  <si>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</si>
  <si>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</si>
  <si>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</si>
  <si>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</si>
  <si>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</si>
  <si>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</si>
  <si>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</si>
  <si>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</si>
  <si>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</si>
  <si>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</si>
  <si>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</si>
  <si>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</si>
  <si>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</si>
  <si>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</si>
  <si>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</si>
  <si>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</si>
  <si>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</si>
  <si>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</si>
  <si>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</si>
  <si>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</si>
  <si>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</si>
  <si>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</si>
  <si>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</si>
  <si>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</si>
  <si>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</si>
  <si>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</si>
  <si>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</si>
  <si>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</si>
  <si>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</si>
  <si>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</si>
  <si>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</si>
  <si>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</si>
  <si>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</si>
  <si>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</si>
  <si>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</si>
  <si>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</si>
  <si>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</si>
  <si>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</si>
  <si>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</si>
  <si>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</si>
  <si>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</si>
  <si>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</si>
  <si>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</si>
  <si>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</si>
  <si>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</si>
  <si>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</si>
  <si>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</si>
  <si>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</si>
  <si>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</si>
  <si>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</si>
  <si>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</si>
  <si>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</si>
  <si>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</si>
  <si>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</si>
  <si>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</si>
  <si>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</si>
  <si>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</si>
  <si>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</si>
  <si>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</si>
  <si>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</si>
  <si>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</si>
  <si>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</si>
  <si>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</si>
  <si>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</si>
  <si>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</si>
  <si>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</si>
  <si>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</si>
  <si>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</si>
  <si>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</si>
  <si>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</si>
  <si>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</si>
  <si>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</si>
  <si>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</si>
  <si>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</si>
  <si>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</si>
  <si>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</si>
  <si>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</si>
  <si>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</si>
  <si>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</si>
  <si>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</si>
  <si>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</si>
  <si>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</si>
  <si>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</si>
  <si>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</si>
  <si>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</si>
  <si>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</si>
  <si>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</si>
  <si>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</si>
  <si>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</si>
  <si>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</si>
  <si>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</si>
  <si>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</si>
  <si>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</si>
  <si>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</si>
  <si>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</si>
  <si>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</si>
  <si>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</si>
  <si>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</si>
  <si>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</si>
  <si>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</si>
  <si>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</si>
  <si>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</si>
  <si>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</si>
  <si>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</si>
  <si>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</si>
  <si>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</si>
  <si>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</si>
  <si>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</si>
  <si>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</si>
  <si>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</si>
  <si>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</si>
  <si>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</si>
  <si>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</si>
  <si>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</si>
  <si>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</si>
  <si>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</si>
  <si>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</si>
  <si>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</si>
  <si>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</si>
  <si>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</si>
  <si>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</si>
  <si>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</si>
  <si>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</si>
  <si>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</si>
  <si>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</si>
  <si>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</si>
  <si>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</si>
  <si>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</si>
  <si>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</si>
  <si>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</si>
  <si>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</si>
  <si>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</si>
  <si>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</si>
  <si>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</si>
  <si>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</si>
  <si>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</si>
  <si>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</si>
  <si>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</si>
  <si>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</si>
  <si>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</si>
  <si>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</si>
  <si>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</si>
  <si>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</si>
  <si>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</si>
  <si>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</si>
  <si>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</si>
  <si>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</si>
  <si>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</si>
  <si>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</si>
  <si>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</si>
  <si>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</si>
  <si>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</si>
  <si>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</si>
  <si>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</si>
  <si>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</si>
  <si>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</si>
  <si>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</si>
  <si>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</si>
  <si>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</si>
  <si>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</si>
  <si>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</si>
  <si>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</si>
  <si>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</si>
  <si>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</si>
  <si>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</si>
  <si>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</si>
  <si>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</si>
  <si>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</si>
  <si>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</si>
  <si>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</si>
  <si>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</si>
  <si>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</si>
  <si>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</si>
  <si>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</si>
  <si>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</si>
  <si>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</si>
  <si>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</si>
  <si>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</si>
  <si>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</si>
  <si>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</si>
  <si>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</si>
  <si>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</si>
  <si>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</si>
  <si>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</si>
  <si>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</si>
  <si>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</si>
  <si>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</si>
  <si>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</si>
  <si>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</si>
  <si>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</si>
  <si>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</si>
  <si>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</si>
  <si>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</si>
  <si>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</si>
  <si>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</si>
  <si>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</si>
  <si>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</si>
  <si>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</si>
  <si>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</si>
  <si>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</si>
  <si>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</si>
  <si>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</si>
  <si>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</si>
  <si>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</si>
  <si>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</si>
  <si>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</si>
  <si>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</si>
  <si>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</si>
  <si>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</si>
  <si>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</si>
  <si>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</si>
  <si>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</si>
  <si>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</si>
  <si>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</si>
  <si>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</si>
  <si>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</si>
  <si>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</si>
  <si>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</si>
  <si>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</si>
  <si>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</si>
  <si>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</si>
  <si>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</si>
  <si>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</si>
  <si>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</si>
  <si>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</si>
  <si>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</si>
  <si>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</si>
  <si>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</si>
  <si>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</si>
  <si>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</si>
  <si>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</si>
  <si>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</si>
  <si>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</si>
  <si>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</si>
  <si>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</si>
  <si>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</si>
  <si>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</si>
  <si>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</si>
  <si>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</si>
  <si>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</si>
  <si>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</si>
  <si>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</si>
  <si>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</si>
  <si>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</si>
  <si>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</si>
  <si>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</si>
  <si>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</si>
  <si>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</si>
  <si>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</si>
  <si>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</si>
  <si>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</si>
  <si>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</si>
  <si>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</si>
  <si>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</si>
  <si>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</si>
  <si>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</si>
  <si>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</si>
  <si>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</si>
  <si>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</si>
  <si>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</si>
  <si>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</si>
  <si>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</si>
  <si>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</si>
  <si>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</si>
  <si>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</si>
  <si>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</si>
  <si>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</si>
  <si>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</si>
  <si>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</si>
  <si>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</si>
  <si>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</si>
  <si>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</si>
  <si>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</si>
  <si>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</si>
  <si>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</si>
  <si>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</si>
  <si>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</si>
  <si>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</si>
  <si>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</si>
  <si>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</si>
  <si>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</si>
  <si>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</si>
  <si>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</si>
  <si>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</si>
  <si>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</si>
  <si>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</si>
  <si>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</si>
  <si>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</si>
  <si>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</si>
  <si>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</si>
  <si>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</si>
  <si>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</si>
  <si>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</si>
  <si>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</si>
  <si>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</si>
  <si>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</si>
  <si>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</si>
  <si>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</si>
  <si>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</si>
  <si>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</si>
  <si>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</si>
  <si>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</si>
  <si>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</si>
  <si>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</si>
  <si>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</si>
  <si>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</si>
  <si>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</si>
  <si>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</si>
  <si>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</si>
  <si>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</si>
  <si>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</si>
  <si>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</si>
  <si>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</si>
  <si>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</si>
  <si>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</si>
  <si>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</si>
  <si>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</si>
  <si>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</si>
  <si>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</si>
  <si>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</si>
  <si>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</si>
  <si>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</si>
  <si>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</si>
  <si>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</si>
  <si>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</si>
  <si>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</si>
  <si>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</si>
  <si>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</si>
  <si>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</si>
  <si>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</si>
  <si>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</si>
  <si>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</si>
  <si>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</si>
  <si>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</si>
  <si>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</si>
  <si>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</si>
  <si>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</si>
  <si>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</si>
  <si>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</si>
  <si>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</si>
  <si>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</si>
  <si>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</si>
  <si>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</si>
  <si>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</si>
  <si>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</si>
  <si>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</si>
  <si>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</si>
  <si>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</si>
  <si>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</si>
  <si>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</si>
  <si>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</si>
  <si>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</si>
  <si>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</si>
  <si>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</si>
  <si>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</si>
  <si>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</si>
  <si>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</si>
  <si>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</si>
  <si>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</si>
  <si>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</si>
  <si>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</si>
  <si>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</si>
  <si>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</si>
  <si>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</si>
  <si>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</si>
  <si>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</si>
  <si>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</si>
  <si>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</si>
  <si>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</si>
  <si>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</si>
  <si>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</si>
  <si>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</si>
  <si>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</si>
  <si>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</si>
  <si>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</si>
  <si>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</si>
  <si>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</si>
  <si>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</si>
  <si>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</si>
  <si>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</si>
  <si>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</si>
  <si>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</si>
  <si>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</si>
  <si>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</si>
  <si>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</si>
  <si>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</si>
  <si>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</si>
  <si>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</si>
  <si>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</si>
  <si>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</si>
  <si>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</si>
  <si>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</si>
  <si>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</si>
  <si>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</si>
  <si>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</si>
  <si>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</si>
  <si>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</si>
  <si>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</si>
  <si>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</si>
  <si>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</si>
  <si>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</si>
  <si>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</si>
  <si>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</si>
  <si>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</si>
  <si>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</si>
  <si>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</si>
  <si>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</si>
  <si>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</si>
  <si>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</si>
  <si>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</si>
  <si>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</si>
  <si>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</si>
  <si>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</si>
  <si>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</si>
  <si>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</si>
  <si>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</si>
  <si>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</si>
  <si>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</si>
  <si>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</si>
  <si>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</si>
  <si>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</si>
  <si>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</si>
  <si>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</si>
  <si>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</si>
  <si>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</si>
  <si>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</si>
  <si>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</si>
  <si>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</si>
  <si>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</si>
  <si>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</si>
  <si>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</si>
  <si>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</si>
  <si>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</si>
  <si>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</si>
  <si>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</si>
  <si>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</si>
  <si>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</si>
  <si>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</si>
  <si>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</si>
  <si>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</si>
  <si>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</si>
  <si>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</si>
  <si>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</si>
  <si>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</si>
  <si>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</si>
  <si>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</si>
  <si>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</si>
  <si>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</si>
  <si>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</si>
  <si>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</si>
  <si>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</si>
  <si>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</si>
  <si>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</si>
  <si>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</si>
  <si>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</si>
  <si>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</si>
  <si>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</si>
  <si>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</si>
  <si>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</si>
  <si>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</si>
  <si>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</si>
  <si>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</si>
  <si>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</si>
  <si>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</si>
  <si>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</si>
  <si>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</si>
  <si>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</si>
  <si>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</si>
  <si>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</si>
  <si>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</si>
  <si>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</si>
  <si>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</si>
  <si>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</si>
  <si>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</si>
  <si>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</si>
  <si>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</si>
  <si>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</si>
  <si>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</si>
  <si>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</si>
  <si>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</si>
  <si>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</si>
  <si>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</si>
  <si>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</si>
  <si>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</si>
  <si>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</si>
  <si>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</si>
  <si>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</si>
  <si>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</si>
  <si>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</si>
  <si>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</si>
  <si>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</si>
  <si>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</si>
  <si>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</si>
  <si>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</si>
  <si>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</si>
  <si>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</si>
  <si>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</si>
  <si>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</si>
  <si>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</si>
  <si>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</si>
  <si>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</si>
  <si>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</si>
  <si>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</si>
  <si>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</si>
  <si>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</si>
  <si>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</si>
  <si>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</si>
  <si>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</si>
  <si>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</si>
  <si>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</si>
  <si>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</si>
  <si>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</si>
  <si>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</si>
  <si>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</si>
  <si>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</si>
  <si>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</si>
  <si>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</si>
  <si>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</si>
  <si>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</si>
  <si>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</si>
  <si>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</si>
  <si>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</si>
  <si>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</si>
  <si>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</si>
  <si>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</si>
  <si>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</si>
  <si>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</si>
  <si>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</si>
  <si>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</si>
  <si>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</si>
  <si>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</si>
  <si>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</si>
  <si>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</si>
  <si>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</si>
  <si>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</si>
  <si>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</si>
  <si>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</si>
  <si>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</si>
  <si>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</si>
  <si>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</si>
  <si>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</si>
  <si>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</si>
  <si>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</si>
  <si>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</si>
  <si>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</si>
  <si>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</si>
  <si>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</si>
  <si>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</si>
  <si>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</si>
  <si>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</si>
  <si>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</si>
  <si>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</si>
  <si>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</si>
  <si>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</si>
  <si>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</si>
  <si>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</si>
  <si>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</si>
  <si>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</si>
  <si>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</si>
  <si>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</si>
  <si>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</si>
  <si>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</si>
  <si>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</si>
  <si>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</si>
  <si>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</si>
  <si>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</si>
  <si>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</si>
  <si>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</si>
  <si>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</si>
  <si>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</si>
  <si>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</si>
  <si>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</si>
  <si>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</si>
  <si>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</si>
  <si>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</si>
  <si>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</si>
  <si>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</si>
  <si>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</si>
  <si>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</si>
  <si>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</si>
  <si>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</si>
  <si>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</si>
  <si>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</si>
  <si>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</si>
  <si>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</si>
  <si>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</si>
  <si>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</si>
  <si>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</si>
  <si>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</si>
  <si>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</si>
  <si>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</si>
  <si>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</si>
  <si>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</si>
  <si>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</si>
  <si>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</si>
  <si>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</si>
  <si>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</si>
  <si>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</si>
  <si>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</si>
  <si>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</si>
  <si>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</si>
  <si>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</si>
  <si>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</si>
  <si>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</si>
  <si>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</si>
  <si>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</si>
  <si>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</si>
  <si>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</si>
  <si>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</si>
  <si>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</si>
  <si>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</si>
  <si>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</si>
  <si>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</si>
  <si>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</si>
  <si>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</si>
  <si>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</si>
  <si>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</si>
  <si>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</si>
  <si>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</si>
  <si>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</si>
  <si>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</si>
  <si>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</si>
  <si>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</si>
  <si>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</si>
  <si>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</si>
  <si>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</si>
  <si>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</si>
  <si>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</si>
  <si>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</si>
  <si>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</si>
  <si>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</si>
  <si>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</si>
  <si>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</si>
  <si>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</si>
  <si>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</si>
  <si>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</si>
  <si>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</si>
  <si>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</si>
  <si>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</si>
  <si>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</si>
  <si>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</si>
  <si>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</si>
  <si>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</si>
  <si>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</si>
  <si>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</si>
  <si>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</si>
  <si>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</si>
  <si>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</si>
  <si>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</si>
  <si>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</si>
  <si>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</si>
  <si>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</si>
  <si>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</si>
  <si>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</si>
  <si>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</si>
  <si>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</si>
  <si>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</si>
  <si>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</si>
  <si>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</si>
  <si>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</si>
  <si>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</si>
  <si>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</si>
  <si>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</si>
  <si>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</si>
  <si>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</si>
  <si>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</si>
  <si>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</si>
  <si>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</si>
  <si>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</si>
  <si>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</si>
  <si>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</si>
  <si>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</si>
  <si>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</si>
  <si>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</si>
  <si>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</si>
  <si>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</si>
  <si>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</si>
  <si>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</si>
  <si>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</si>
  <si>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</si>
  <si>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</si>
  <si>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</si>
  <si>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</si>
  <si>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</si>
  <si>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</si>
  <si>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</si>
  <si>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</si>
  <si>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</si>
  <si>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</si>
  <si>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</si>
  <si>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</si>
  <si>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</si>
  <si>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</si>
  <si>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</si>
  <si>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</si>
  <si>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</si>
  <si>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</si>
  <si>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</si>
  <si>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</si>
  <si>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</si>
  <si>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</si>
  <si>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</si>
  <si>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</si>
  <si>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</si>
  <si>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</si>
  <si>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</si>
  <si>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</si>
  <si>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</si>
  <si>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</si>
  <si>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</si>
  <si>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</si>
  <si>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</si>
  <si>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</si>
  <si>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</si>
  <si>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</si>
  <si>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</si>
  <si>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</si>
  <si>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</si>
  <si>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</si>
  <si>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</si>
  <si>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</si>
  <si>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</si>
  <si>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</si>
  <si>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</si>
  <si>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</si>
  <si>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</si>
  <si>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</si>
  <si>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</si>
  <si>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</si>
  <si>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</si>
  <si>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</si>
  <si>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</si>
  <si>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</si>
  <si>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</si>
  <si>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</si>
  <si>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</si>
  <si>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</si>
  <si>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</si>
  <si>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</si>
  <si>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</si>
  <si>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</si>
  <si>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</si>
  <si>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</si>
  <si>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</si>
  <si>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</si>
  <si>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</si>
  <si>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</si>
  <si>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</si>
  <si>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</si>
  <si>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</si>
  <si>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</si>
  <si>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</si>
  <si>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</si>
  <si>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</si>
  <si>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</si>
  <si>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</si>
  <si>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</si>
  <si>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</si>
  <si>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</si>
  <si>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</si>
  <si>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</si>
  <si>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</si>
  <si>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</si>
  <si>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</si>
  <si>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</si>
  <si>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</si>
  <si>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</si>
  <si>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</si>
  <si>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</si>
  <si>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</si>
  <si>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</si>
  <si>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</si>
  <si>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</si>
  <si>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</si>
  <si>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</si>
  <si>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</si>
  <si>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</si>
  <si>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</si>
  <si>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</si>
  <si>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</si>
  <si>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</si>
  <si>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</si>
  <si>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</si>
  <si>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</si>
  <si>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</si>
  <si>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</si>
  <si>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</si>
  <si>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</si>
  <si>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</si>
  <si>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</si>
  <si>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</si>
  <si>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</si>
  <si>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</si>
  <si>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</si>
  <si>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</si>
  <si>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</si>
  <si>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</si>
  <si>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</si>
  <si>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</si>
  <si>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</si>
  <si>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</si>
  <si>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</si>
  <si>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</si>
  <si>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</si>
  <si>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</si>
  <si>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</si>
  <si>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</si>
  <si>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</si>
  <si>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</si>
  <si>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</si>
  <si>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</si>
  <si>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</si>
  <si>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</si>
  <si>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</si>
  <si>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</si>
  <si>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</si>
  <si>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</si>
  <si>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</si>
  <si>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</si>
  <si>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</si>
  <si>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</si>
  <si>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</si>
  <si>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</si>
  <si>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</si>
  <si>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</si>
  <si>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</si>
  <si>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</si>
  <si>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</si>
  <si>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</si>
  <si>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</si>
  <si>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</si>
  <si>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</si>
  <si>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</si>
  <si>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</si>
  <si>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</si>
  <si>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</si>
  <si>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</si>
  <si>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</si>
  <si>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</si>
  <si>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</si>
  <si>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</si>
  <si>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</si>
  <si>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</si>
  <si>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</si>
  <si>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</si>
  <si>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</si>
  <si>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</si>
  <si>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</si>
  <si>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</si>
  <si>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</si>
  <si>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</si>
  <si>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</si>
  <si>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</si>
  <si>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</si>
  <si>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</si>
  <si>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</si>
  <si>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</si>
  <si>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</si>
  <si>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</si>
  <si>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</si>
  <si>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</si>
  <si>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</si>
  <si>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</si>
  <si>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</si>
  <si>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</si>
  <si>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</si>
  <si>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</si>
  <si>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</si>
  <si>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</si>
  <si>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</si>
  <si>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</si>
  <si>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</si>
  <si>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</si>
  <si>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</si>
  <si>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</si>
  <si>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</si>
  <si>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</si>
  <si>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</si>
  <si>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</si>
  <si>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</si>
  <si>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</si>
  <si>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</si>
  <si>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</si>
  <si>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</si>
  <si>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</si>
  <si>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</si>
  <si>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</si>
  <si>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</si>
  <si>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</si>
  <si>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</si>
  <si>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</si>
  <si>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</si>
  <si>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</si>
  <si>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</si>
  <si>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</si>
  <si>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</si>
  <si>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</si>
  <si>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</si>
  <si>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</si>
  <si>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</si>
  <si>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</si>
  <si>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</si>
  <si>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</si>
  <si>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</si>
  <si>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</si>
  <si>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</si>
  <si>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</si>
  <si>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</si>
  <si>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</si>
  <si>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</si>
  <si>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</si>
  <si>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</si>
  <si>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</si>
  <si>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</si>
  <si>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</si>
  <si>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</si>
  <si>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</si>
  <si>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</si>
  <si>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</si>
  <si>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</si>
  <si>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</si>
  <si>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</si>
  <si>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</si>
  <si>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</si>
  <si>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</si>
  <si>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</si>
  <si>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</si>
  <si>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</si>
  <si>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</si>
  <si>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</si>
  <si>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</si>
  <si>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</si>
  <si>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</si>
  <si>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</si>
  <si>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</si>
  <si>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</si>
  <si>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</si>
  <si>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</si>
  <si>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</si>
  <si>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</si>
  <si>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</si>
  <si>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</si>
  <si>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</si>
  <si>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</si>
  <si>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</si>
  <si>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</si>
  <si>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</si>
  <si>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</si>
  <si>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</si>
  <si>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</si>
  <si>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</si>
  <si>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</si>
  <si>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</si>
  <si>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</si>
  <si>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</si>
  <si>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</si>
  <si>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</si>
  <si>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</si>
  <si>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</si>
  <si>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</si>
  <si>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</si>
  <si>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</si>
  <si>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</si>
  <si>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</si>
  <si>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</si>
  <si>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</si>
  <si>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</si>
  <si>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</si>
  <si>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</si>
  <si>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</si>
  <si>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</si>
  <si>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</si>
  <si>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</si>
  <si>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</si>
  <si>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</si>
  <si>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</si>
  <si>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</si>
  <si>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</si>
  <si>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</si>
  <si>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</si>
  <si>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</si>
  <si>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</si>
  <si>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</si>
  <si>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</si>
  <si>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</si>
  <si>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</si>
  <si>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</si>
  <si>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</si>
  <si>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</si>
  <si>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</si>
  <si>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</si>
  <si>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</si>
  <si>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</si>
  <si>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</si>
  <si>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</si>
  <si>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</si>
  <si>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</si>
  <si>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</si>
  <si>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</si>
  <si>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</si>
  <si>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</si>
  <si>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</si>
  <si>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</si>
  <si>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</si>
  <si>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</si>
  <si>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</si>
  <si>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</si>
  <si>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</si>
  <si>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</si>
  <si>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</si>
  <si>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</si>
  <si>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</si>
  <si>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</si>
  <si>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</si>
  <si>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</si>
  <si>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</si>
  <si>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</si>
  <si>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</si>
  <si>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</si>
  <si>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</si>
  <si>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</si>
  <si>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</si>
  <si>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</si>
  <si>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</si>
  <si>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</si>
  <si>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</si>
  <si>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</si>
  <si>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</si>
  <si>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</si>
  <si>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</si>
  <si>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</si>
  <si>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</si>
  <si>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</si>
  <si>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</si>
  <si>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</si>
  <si>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</si>
  <si>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</si>
  <si>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</si>
  <si>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</si>
  <si>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</si>
  <si>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</si>
  <si>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</si>
  <si>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</si>
  <si>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</si>
  <si>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</si>
  <si>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</si>
  <si>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</si>
  <si>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</si>
  <si>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</si>
  <si>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</si>
  <si>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</si>
  <si>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</si>
  <si>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</si>
  <si>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</si>
  <si>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</si>
  <si>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</si>
  <si>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</si>
  <si>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</si>
  <si>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</si>
  <si>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</si>
  <si>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</si>
  <si>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</si>
  <si>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</si>
  <si>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</si>
  <si>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</si>
  <si>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</si>
  <si>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</si>
  <si>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</si>
  <si>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</si>
  <si>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</si>
  <si>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</si>
  <si>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</si>
  <si>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</si>
  <si>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</si>
  <si>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</si>
  <si>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</si>
  <si>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</si>
  <si>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</si>
  <si>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</si>
  <si>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</si>
  <si>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</si>
  <si>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</si>
  <si>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</si>
  <si>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</si>
  <si>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</si>
  <si>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</si>
  <si>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</si>
  <si>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</si>
  <si>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</si>
  <si>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</si>
  <si>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</si>
  <si>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</si>
  <si>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</si>
  <si>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</si>
  <si>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</si>
  <si>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</si>
  <si>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</si>
  <si>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</si>
  <si>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</si>
  <si>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</si>
  <si>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</si>
  <si>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</si>
  <si>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</si>
  <si>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</si>
  <si>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</si>
  <si>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</si>
  <si>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</si>
  <si>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</si>
  <si>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</si>
  <si>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</si>
  <si>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</si>
  <si>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</si>
  <si>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</si>
  <si>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</si>
  <si>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</si>
  <si>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</si>
  <si>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</si>
  <si>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</si>
  <si>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</si>
  <si>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</si>
  <si>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</si>
  <si>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</si>
  <si>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</si>
  <si>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</si>
  <si>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</si>
  <si>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</si>
  <si>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</si>
  <si>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</si>
  <si>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</si>
  <si>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</si>
  <si>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</si>
  <si>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</si>
  <si>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</si>
  <si>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</si>
  <si>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</si>
  <si>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</si>
  <si>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</si>
  <si>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</si>
  <si>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</si>
  <si>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</si>
  <si>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</si>
  <si>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</si>
  <si>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</si>
  <si>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</si>
  <si>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</si>
  <si>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</si>
  <si>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</si>
  <si>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</si>
  <si>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</si>
  <si>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</si>
  <si>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</si>
  <si>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</si>
  <si>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</si>
  <si>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</si>
  <si>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</si>
  <si>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</si>
  <si>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</si>
  <si>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</si>
  <si>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</si>
  <si>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</si>
  <si>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</si>
  <si>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</si>
  <si>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</si>
  <si>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</si>
  <si>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</si>
  <si>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</si>
  <si>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</si>
  <si>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</si>
  <si>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</si>
  <si>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</si>
  <si>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</si>
  <si>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</si>
  <si>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</si>
  <si>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</si>
  <si>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</si>
  <si>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</si>
  <si>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</si>
  <si>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</si>
  <si>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</si>
  <si>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</si>
  <si>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</si>
  <si>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</si>
  <si>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</si>
  <si>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</si>
  <si>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</si>
  <si>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</si>
  <si>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</si>
  <si>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</si>
  <si>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</si>
  <si>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</si>
  <si>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</si>
  <si>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</si>
  <si>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</si>
  <si>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</si>
  <si>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</si>
  <si>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</si>
  <si>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</si>
  <si>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</si>
  <si>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</si>
  <si>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</si>
  <si>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</si>
  <si>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</si>
  <si>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</si>
  <si>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</si>
  <si>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</si>
  <si>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</si>
  <si>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</si>
  <si>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</si>
  <si>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</si>
  <si>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</si>
  <si>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</si>
  <si>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</si>
  <si>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</si>
  <si>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</si>
  <si>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</si>
  <si>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</si>
  <si>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</si>
  <si>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</si>
  <si>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</si>
  <si>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</si>
  <si>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</si>
  <si>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</si>
  <si>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</si>
  <si>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</si>
  <si>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</si>
  <si>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</si>
  <si>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</si>
  <si>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</si>
  <si>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</si>
  <si>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</si>
  <si>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</si>
  <si>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</si>
  <si>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</si>
  <si>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</si>
  <si>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</si>
  <si>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</si>
  <si>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</si>
  <si>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</si>
  <si>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</si>
  <si>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</si>
  <si>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</si>
  <si>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</si>
  <si>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</si>
  <si>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</si>
  <si>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</si>
  <si>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</si>
  <si>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</si>
  <si>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</si>
  <si>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</si>
  <si>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</si>
  <si>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</si>
  <si>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</si>
  <si>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</si>
  <si>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</si>
  <si>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</si>
  <si>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</si>
  <si>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</si>
  <si>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</si>
  <si>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</si>
  <si>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</si>
  <si>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</si>
  <si>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</si>
  <si>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</si>
  <si>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</si>
  <si>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</si>
  <si>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</si>
  <si>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</si>
  <si>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</si>
  <si>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</si>
  <si>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</si>
  <si>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</si>
  <si>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</si>
  <si>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</si>
  <si>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</si>
  <si>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</si>
  <si>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</si>
  <si>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</si>
  <si>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</si>
  <si>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</si>
  <si>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</si>
  <si>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</si>
  <si>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</si>
  <si>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</si>
  <si>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</si>
  <si>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</si>
  <si>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</si>
  <si>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</si>
  <si>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</si>
  <si>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</si>
  <si>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</si>
  <si>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</si>
  <si>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</si>
  <si>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</si>
  <si>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</si>
  <si>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</si>
  <si>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</si>
  <si>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</si>
  <si>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</si>
  <si>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</si>
  <si>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</si>
  <si>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</si>
  <si>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</si>
  <si>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</si>
  <si>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</si>
  <si>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</si>
  <si>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</si>
  <si>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</si>
  <si>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</si>
  <si>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</si>
  <si>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</si>
  <si>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</si>
  <si>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</si>
  <si>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</si>
  <si>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</si>
  <si>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</si>
  <si>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</si>
  <si>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</si>
  <si>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</si>
  <si>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</si>
  <si>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</si>
  <si>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</si>
  <si>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</si>
  <si>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</si>
  <si>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</si>
  <si>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</si>
  <si>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</si>
  <si>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</si>
  <si>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</si>
  <si>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</si>
  <si>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</si>
  <si>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</si>
  <si>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</si>
  <si>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</si>
  <si>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</si>
  <si>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</si>
  <si>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</si>
  <si>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</si>
  <si>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</si>
  <si>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</si>
  <si>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</si>
  <si>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</si>
  <si>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</si>
  <si>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</si>
  <si>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</si>
  <si>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</si>
  <si>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</si>
  <si>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</si>
  <si>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</si>
  <si>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</si>
  <si>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</si>
  <si>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</si>
  <si>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</si>
  <si>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</si>
  <si>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</si>
  <si>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</si>
  <si>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</si>
  <si>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</si>
  <si>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</si>
  <si>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</si>
  <si>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</si>
  <si>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</si>
  <si>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</si>
  <si>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</si>
  <si>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</si>
  <si>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</si>
  <si>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</si>
  <si>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</si>
  <si>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</si>
  <si>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</si>
  <si>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</si>
  <si>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</si>
  <si>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</si>
  <si>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</si>
  <si>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</si>
  <si>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</si>
  <si>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</si>
  <si>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</si>
  <si>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</si>
  <si>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</si>
  <si>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</si>
  <si>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</si>
  <si>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</si>
  <si>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</si>
  <si>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</si>
  <si>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</si>
  <si>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</si>
  <si>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</si>
  <si>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</si>
  <si>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</si>
  <si>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</si>
  <si>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</si>
  <si>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</si>
  <si>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</si>
  <si>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</si>
  <si>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</si>
  <si>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</si>
  <si>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</si>
  <si>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</si>
  <si>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</si>
  <si>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</si>
  <si>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</si>
  <si>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</si>
  <si>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</si>
  <si>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</si>
  <si>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</si>
  <si>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</si>
  <si>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</si>
  <si>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</si>
  <si>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</si>
  <si>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</si>
  <si>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</si>
  <si>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</si>
  <si>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</si>
  <si>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</si>
  <si>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</si>
  <si>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</si>
  <si>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</si>
  <si>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</si>
  <si>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</si>
  <si>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</si>
  <si>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</si>
  <si>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</si>
  <si>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</si>
  <si>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</si>
  <si>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</si>
  <si>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</si>
  <si>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</si>
  <si>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</si>
  <si>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</si>
  <si>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</si>
  <si>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</si>
  <si>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</si>
  <si>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</si>
  <si>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</si>
  <si>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</si>
  <si>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</si>
  <si>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</si>
  <si>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</si>
  <si>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</si>
  <si>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</si>
  <si>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</si>
  <si>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</si>
  <si>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</si>
  <si>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</si>
  <si>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</si>
  <si>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</si>
  <si>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</si>
  <si>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</si>
  <si>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</si>
  <si>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</si>
  <si>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</si>
  <si>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</si>
  <si>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</si>
  <si>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</si>
  <si>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</si>
  <si>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</si>
  <si>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</si>
  <si>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</si>
  <si>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</si>
  <si>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</si>
  <si>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</si>
  <si>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</si>
  <si>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</si>
  <si>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</si>
  <si>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</si>
  <si>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</si>
  <si>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</si>
  <si>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</si>
  <si>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</si>
  <si>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</si>
  <si>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</si>
  <si>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</si>
  <si>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</si>
  <si>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</si>
  <si>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</si>
  <si>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</si>
  <si>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</si>
  <si>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</si>
  <si>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</si>
  <si>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</si>
  <si>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</si>
  <si>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</si>
  <si>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</si>
  <si>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</si>
  <si>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</si>
  <si>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</si>
  <si>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</si>
  <si>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</si>
  <si>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</si>
  <si>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</si>
  <si>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</si>
  <si>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</si>
  <si>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</si>
  <si>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</si>
  <si>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</si>
  <si>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</si>
  <si>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</si>
  <si>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</si>
  <si>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</si>
  <si>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</si>
  <si>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</si>
  <si>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</si>
  <si>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</si>
  <si>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</si>
  <si>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</si>
  <si>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</si>
  <si>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</si>
  <si>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</si>
  <si>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</si>
  <si>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</si>
  <si>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</si>
  <si>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</si>
  <si>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</si>
  <si>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</si>
  <si>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</si>
  <si>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</si>
  <si>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</si>
  <si>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</si>
  <si>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</si>
  <si>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</si>
  <si>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</si>
  <si>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</si>
  <si>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</si>
  <si>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</si>
  <si>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</si>
  <si>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</si>
  <si>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</si>
  <si>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</si>
  <si>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</si>
  <si>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</si>
  <si>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</si>
  <si>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</si>
  <si>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</si>
  <si>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</si>
  <si>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</si>
  <si>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</si>
  <si>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</si>
  <si>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</si>
  <si>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</si>
  <si>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</si>
  <si>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</si>
  <si>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</si>
  <si>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</si>
  <si>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</si>
  <si>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</si>
  <si>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</si>
  <si>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</si>
  <si>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</si>
  <si>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</si>
  <si>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</si>
  <si>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</si>
  <si>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</si>
  <si>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</si>
  <si>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</si>
  <si>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</si>
  <si>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</si>
  <si>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</si>
  <si>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</si>
  <si>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</si>
  <si>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</si>
  <si>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</si>
  <si>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</si>
  <si>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</si>
  <si>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</si>
  <si>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</si>
  <si>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</si>
  <si>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</si>
  <si>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</si>
  <si>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</si>
  <si>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</si>
  <si>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</si>
  <si>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</si>
  <si>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</si>
  <si>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</si>
  <si>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</si>
  <si>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</si>
  <si>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</si>
  <si>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</si>
  <si>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</si>
  <si>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</si>
  <si>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</si>
  <si>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</si>
  <si>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</si>
  <si>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</si>
  <si>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</si>
  <si>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</si>
  <si>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</si>
  <si>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</si>
  <si>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</si>
  <si>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</si>
  <si>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</si>
  <si>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</si>
  <si>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</si>
  <si>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</si>
  <si>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</si>
  <si>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</si>
  <si>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</si>
  <si>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</si>
  <si>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</si>
  <si>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</si>
  <si>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</si>
  <si>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</si>
  <si>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</si>
  <si>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</si>
  <si>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</si>
  <si>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</si>
  <si>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</si>
  <si>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</si>
  <si>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</si>
  <si>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</si>
  <si>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</si>
  <si>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</si>
  <si>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</si>
  <si>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</si>
  <si>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</si>
  <si>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</si>
  <si>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</si>
  <si>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</si>
  <si>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</si>
  <si>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</si>
  <si>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</si>
  <si>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</si>
  <si>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</si>
  <si>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</si>
  <si>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</si>
  <si>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</si>
  <si>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</si>
  <si>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</si>
  <si>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</si>
  <si>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</si>
  <si>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</si>
  <si>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</si>
  <si>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</si>
  <si>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</si>
  <si>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</si>
  <si>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</si>
  <si>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</si>
  <si>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</si>
  <si>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</si>
  <si>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</si>
  <si>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</si>
  <si>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</si>
  <si>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</si>
  <si>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</si>
  <si>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</si>
  <si>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</si>
  <si>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</si>
  <si>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</si>
  <si>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</si>
  <si>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</si>
  <si>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</si>
  <si>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</si>
  <si>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</si>
  <si>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</si>
  <si>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</si>
  <si>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</si>
  <si>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</si>
  <si>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</si>
  <si>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</si>
  <si>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</si>
  <si>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</si>
  <si>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</si>
  <si>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</si>
  <si>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</si>
  <si>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</si>
  <si>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</si>
  <si>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</si>
  <si>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</si>
  <si>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</si>
  <si>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</si>
  <si>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</si>
  <si>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</si>
  <si>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</si>
  <si>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</si>
  <si>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</si>
  <si>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</si>
  <si>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</si>
  <si>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</si>
  <si>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</si>
  <si>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</si>
  <si>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</si>
  <si>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</si>
  <si>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</si>
  <si>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</si>
  <si>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</si>
  <si>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</si>
  <si>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</si>
  <si>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</si>
  <si>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</si>
  <si>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</si>
  <si>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</si>
  <si>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</si>
  <si>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</si>
  <si>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</si>
  <si>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</si>
  <si>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</si>
  <si>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</si>
  <si>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</si>
  <si>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</si>
  <si>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</si>
  <si>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</si>
  <si>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</si>
  <si>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</si>
  <si>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</si>
  <si>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</si>
  <si>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</si>
  <si>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</si>
  <si>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</si>
  <si>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</si>
  <si>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</si>
  <si>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</si>
  <si>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</si>
  <si>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</si>
  <si>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</si>
  <si>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</si>
  <si>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</si>
  <si>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</si>
  <si>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</si>
  <si>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</si>
  <si>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</si>
  <si>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</si>
  <si>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</si>
  <si>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</si>
  <si>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</si>
  <si>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</si>
  <si>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</si>
  <si>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</si>
  <si>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</si>
  <si>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</si>
  <si>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</si>
  <si>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</si>
  <si>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</si>
  <si>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</si>
  <si>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</si>
  <si>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</si>
  <si>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</si>
  <si>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</si>
  <si>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</si>
  <si>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</si>
  <si>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</si>
  <si>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</si>
  <si>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</si>
  <si>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</si>
  <si>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</si>
  <si>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</si>
  <si>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</si>
  <si>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</si>
  <si>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</si>
  <si>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</si>
  <si>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</si>
  <si>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</si>
  <si>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</si>
  <si>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</si>
  <si>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</si>
  <si>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</si>
  <si>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</si>
  <si>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</si>
  <si>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</si>
  <si>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</si>
  <si>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</si>
  <si>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</si>
  <si>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</si>
  <si>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</si>
  <si>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</si>
  <si>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</si>
  <si>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</si>
  <si>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</si>
  <si>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</si>
  <si>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</si>
  <si>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</si>
  <si>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</si>
  <si>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</si>
  <si>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</si>
  <si>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</si>
  <si>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</si>
  <si>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</si>
  <si>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</si>
  <si>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</si>
  <si>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</si>
  <si>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</si>
  <si>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</si>
  <si>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</si>
  <si>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</si>
  <si>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</si>
  <si>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</si>
  <si>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</si>
  <si>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</si>
  <si>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</si>
  <si>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</si>
  <si>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</si>
  <si>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</si>
  <si>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</si>
  <si>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</si>
  <si>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</si>
  <si>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</si>
  <si>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</si>
  <si>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</si>
  <si>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</si>
  <si>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</si>
  <si>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</si>
  <si>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</si>
  <si>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</si>
  <si>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</si>
  <si>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</si>
  <si>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</si>
  <si>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</si>
  <si>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</si>
  <si>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</si>
  <si>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</si>
  <si>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</si>
  <si>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</si>
  <si>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</si>
  <si>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</si>
  <si>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</si>
  <si>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</si>
  <si>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</si>
  <si>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</si>
  <si>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</si>
  <si>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</si>
  <si>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</si>
  <si>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</si>
  <si>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</si>
  <si>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</si>
  <si>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</si>
  <si>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</si>
  <si>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</si>
  <si>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</si>
  <si>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</si>
  <si>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</si>
  <si>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</si>
  <si>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</si>
  <si>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</si>
  <si>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</si>
  <si>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</si>
  <si>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</si>
  <si>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</si>
  <si>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</si>
  <si>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</si>
  <si>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</si>
  <si>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</si>
  <si>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</si>
  <si>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</si>
  <si>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</si>
  <si>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</si>
  <si>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</si>
  <si>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</si>
  <si>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</si>
  <si>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</si>
  <si>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</si>
  <si>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</si>
  <si>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</si>
  <si>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</si>
  <si>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</si>
  <si>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</si>
  <si>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</si>
  <si>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</si>
  <si>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</si>
  <si>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</si>
  <si>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</si>
  <si>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</si>
  <si>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</si>
  <si>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</si>
  <si>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</si>
  <si>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</si>
  <si>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</si>
  <si>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</si>
  <si>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</si>
  <si>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</si>
  <si>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</si>
  <si>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</si>
  <si>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</si>
  <si>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</si>
  <si>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</si>
  <si>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</si>
  <si>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</si>
  <si>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</si>
  <si>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</si>
  <si>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</si>
  <si>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</si>
  <si>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</si>
  <si>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</si>
  <si>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</si>
  <si>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</si>
  <si>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</si>
  <si>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</si>
  <si>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</si>
  <si>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</si>
  <si>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</si>
  <si>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</si>
  <si>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</si>
  <si>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</si>
  <si>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</si>
  <si>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</si>
  <si>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</si>
  <si>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</si>
  <si>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</si>
  <si>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</si>
  <si>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</si>
  <si>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</si>
  <si>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</si>
  <si>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</si>
  <si>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</si>
  <si>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</si>
  <si>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</si>
  <si>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</si>
  <si>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</si>
  <si>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</si>
  <si>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</si>
  <si>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</si>
  <si>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</si>
  <si>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</si>
  <si>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</si>
  <si>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</si>
  <si>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</si>
  <si>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</si>
  <si>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</si>
  <si>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</si>
  <si>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</si>
  <si>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</si>
  <si>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</si>
  <si>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</si>
  <si>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</si>
  <si>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</si>
  <si>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</si>
  <si>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</si>
  <si>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</si>
  <si>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</si>
  <si>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</si>
  <si>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</si>
  <si>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</si>
  <si>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</si>
  <si>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</si>
  <si>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</si>
  <si>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</si>
  <si>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</si>
  <si>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</si>
  <si>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</si>
  <si>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</si>
  <si>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</si>
  <si>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</si>
  <si>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</si>
  <si>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</si>
  <si>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</si>
  <si>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</si>
  <si>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</si>
  <si>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</si>
  <si>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</si>
  <si>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</si>
  <si>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</si>
  <si>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</si>
  <si>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</si>
  <si>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</si>
  <si>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</si>
  <si>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</si>
  <si>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</si>
  <si>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</si>
  <si>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</si>
  <si>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</si>
  <si>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</si>
  <si>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</si>
  <si>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</si>
  <si>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</si>
  <si>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</si>
  <si>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</si>
  <si>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</si>
  <si>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</si>
  <si>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</si>
  <si>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</si>
  <si>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</si>
  <si>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</si>
  <si>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</si>
  <si>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</si>
  <si>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</si>
  <si>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</si>
  <si>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</si>
  <si>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</si>
  <si>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</si>
  <si>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</si>
  <si>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</si>
  <si>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</si>
  <si>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</si>
  <si>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</si>
  <si>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</si>
  <si>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</si>
  <si>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</si>
  <si>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</si>
  <si>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</si>
  <si>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</si>
  <si>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</si>
  <si>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</si>
  <si>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</si>
  <si>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</si>
  <si>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</si>
  <si>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</si>
  <si>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</si>
  <si>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</si>
  <si>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</si>
  <si>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</si>
  <si>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</si>
  <si>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</si>
  <si>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</si>
  <si>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</si>
  <si>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</si>
  <si>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</si>
  <si>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</si>
  <si>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</si>
  <si>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</si>
  <si>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</si>
  <si>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</si>
  <si>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</si>
  <si>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</si>
  <si>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</si>
  <si>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</si>
  <si>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</si>
  <si>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</si>
  <si>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</si>
  <si>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</si>
  <si>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</si>
  <si>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</si>
  <si>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</si>
  <si>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</si>
  <si>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</si>
  <si>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</si>
  <si>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</si>
  <si>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</si>
  <si>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</si>
  <si>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</si>
  <si>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</si>
  <si>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</si>
  <si>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</si>
  <si>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</si>
  <si>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</si>
  <si>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</si>
  <si>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</si>
  <si>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</si>
  <si>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</si>
  <si>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</si>
  <si>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</si>
  <si>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</si>
  <si>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</si>
  <si>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</si>
  <si>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</si>
  <si>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</si>
  <si>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</si>
  <si>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</si>
  <si>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</si>
  <si>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</si>
  <si>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</si>
  <si>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</si>
  <si>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</si>
  <si>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</si>
  <si>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</si>
  <si>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</si>
  <si>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</si>
  <si>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</si>
  <si>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</si>
  <si>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</si>
  <si>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</si>
  <si>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</si>
  <si>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</si>
  <si>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</si>
  <si>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</si>
  <si>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</si>
  <si>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</si>
  <si>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</si>
  <si>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</si>
  <si>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</si>
  <si>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</si>
  <si>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</si>
  <si>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</si>
  <si>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</si>
  <si>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</si>
  <si>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</si>
  <si>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</si>
  <si>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</si>
  <si>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</si>
  <si>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</si>
  <si>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</si>
  <si>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</si>
  <si>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</si>
  <si>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</si>
  <si>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</si>
  <si>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</si>
  <si>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</si>
  <si>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</si>
  <si>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</si>
  <si>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</si>
  <si>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</si>
  <si>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</si>
  <si>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</si>
  <si>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</si>
  <si>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</si>
  <si>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</si>
  <si>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</si>
  <si>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</si>
  <si>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</si>
  <si>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</si>
  <si>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</si>
  <si>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</si>
  <si>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</si>
  <si>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</si>
  <si>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</si>
  <si>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</si>
  <si>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</si>
  <si>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</si>
  <si>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</si>
  <si>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</si>
  <si>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</si>
  <si>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</si>
  <si>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</si>
  <si>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</si>
  <si>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</si>
  <si>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</si>
  <si>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</si>
  <si>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</si>
  <si>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</si>
  <si>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</si>
  <si>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</si>
  <si>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</si>
  <si>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</si>
  <si>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</si>
  <si>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</si>
  <si>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</si>
  <si>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</si>
  <si>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</si>
  <si>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</si>
  <si>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</si>
  <si>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</si>
  <si>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</si>
  <si>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</si>
  <si>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</si>
  <si>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</si>
  <si>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</si>
  <si>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</si>
  <si>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</si>
  <si>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</si>
  <si>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</si>
  <si>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</si>
  <si>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</si>
  <si>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</si>
  <si>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</si>
  <si>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</si>
  <si>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</si>
  <si>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</si>
  <si>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</si>
  <si>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</si>
  <si>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</si>
  <si>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</si>
  <si>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</si>
  <si>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</si>
  <si>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</si>
  <si>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</si>
  <si>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</si>
  <si>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</si>
  <si>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</si>
  <si>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</si>
  <si>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</si>
  <si>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</si>
  <si>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</si>
  <si>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</si>
  <si>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</si>
  <si>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</si>
  <si>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</si>
  <si>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</si>
  <si>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</si>
  <si>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</si>
  <si>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</si>
  <si>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</si>
  <si>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</si>
  <si>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</si>
  <si>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</si>
  <si>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</si>
  <si>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</si>
  <si>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</si>
  <si>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</si>
  <si>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</si>
  <si>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</si>
  <si>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</si>
  <si>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</si>
  <si>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</si>
  <si>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</si>
  <si>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</si>
  <si>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</si>
  <si>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</si>
  <si>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</si>
  <si>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</si>
  <si>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</si>
  <si>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</si>
  <si>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</si>
  <si>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</si>
  <si>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</si>
  <si>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</si>
  <si>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</si>
  <si>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</si>
  <si>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</si>
  <si>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</si>
  <si>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</si>
  <si>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</si>
  <si>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</si>
  <si>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</si>
  <si>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</si>
  <si>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</si>
  <si>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</si>
  <si>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</si>
  <si>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</si>
  <si>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</si>
  <si>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</si>
  <si>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</si>
  <si>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</si>
  <si>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</si>
  <si>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</si>
  <si>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</si>
  <si>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</si>
  <si>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</si>
  <si>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</si>
  <si>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</si>
  <si>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</si>
  <si>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</si>
  <si>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</si>
  <si>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</si>
  <si>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</si>
  <si>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</si>
  <si>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</si>
  <si>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</si>
  <si>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</si>
  <si>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</si>
  <si>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</si>
  <si>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</si>
  <si>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</si>
  <si>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</si>
  <si>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</si>
  <si>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</si>
  <si>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</si>
  <si>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</si>
  <si>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</si>
  <si>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</si>
  <si>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</si>
  <si>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</si>
  <si>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</si>
  <si>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</si>
  <si>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</si>
  <si>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</si>
  <si>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</si>
  <si>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</si>
  <si>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</si>
  <si>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</si>
  <si>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</si>
  <si>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</si>
  <si>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</si>
  <si>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</si>
  <si>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</si>
  <si>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</si>
  <si>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</si>
  <si>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</si>
  <si>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</si>
  <si>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</si>
  <si>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</si>
  <si>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</si>
  <si>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</si>
  <si>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</si>
  <si>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</si>
  <si>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</si>
  <si>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</si>
  <si>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</si>
  <si>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</si>
  <si>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</si>
  <si>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</si>
  <si>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</si>
  <si>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</si>
  <si>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</si>
  <si>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</si>
  <si>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</si>
  <si>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</si>
  <si>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</si>
  <si>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</si>
  <si>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</si>
  <si>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</si>
  <si>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</si>
  <si>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</si>
  <si>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</si>
  <si>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</si>
  <si>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</si>
  <si>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</si>
  <si>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</si>
  <si>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</si>
  <si>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</si>
  <si>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</si>
  <si>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</si>
  <si>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</si>
  <si>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</si>
  <si>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</si>
  <si>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</si>
  <si>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</si>
  <si>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</si>
  <si>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</si>
  <si>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</si>
  <si>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</si>
  <si>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</si>
  <si>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</si>
  <si>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</si>
  <si>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</si>
  <si>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</si>
  <si>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</si>
  <si>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</si>
  <si>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</si>
  <si>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</si>
  <si>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</si>
  <si>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</si>
  <si>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</si>
  <si>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</si>
  <si>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</si>
  <si>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</si>
  <si>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</si>
  <si>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</si>
  <si>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</si>
  <si>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</si>
  <si>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</si>
  <si>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</si>
  <si>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</si>
  <si>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</si>
  <si>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</si>
  <si>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</si>
  <si>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</si>
  <si>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</si>
  <si>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</si>
  <si>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</si>
  <si>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</si>
  <si>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</si>
  <si>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</si>
  <si>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</si>
  <si>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</si>
  <si>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</si>
  <si>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</si>
  <si>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</si>
  <si>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</si>
  <si>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</si>
  <si>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</si>
  <si>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</si>
  <si>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</si>
  <si>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</si>
  <si>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</si>
  <si>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</si>
  <si>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</si>
  <si>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</si>
  <si>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</si>
  <si>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</si>
  <si>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</si>
  <si>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</si>
  <si>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</si>
  <si>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</si>
  <si>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</si>
  <si>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</si>
  <si>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</si>
  <si>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</si>
  <si>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</si>
  <si>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</si>
  <si>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</si>
  <si>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</si>
  <si>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</si>
  <si>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</si>
  <si>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</si>
  <si>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</si>
  <si>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</si>
  <si>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</si>
  <si>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</si>
  <si>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</si>
  <si>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</si>
  <si>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</si>
  <si>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</si>
  <si>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</si>
  <si>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</si>
  <si>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</si>
  <si>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</si>
  <si>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</si>
  <si>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</si>
  <si>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</si>
  <si>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</si>
  <si>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</si>
  <si>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</si>
  <si>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</si>
  <si>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</si>
  <si>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</si>
  <si>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</si>
  <si>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</si>
  <si>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</si>
  <si>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</si>
  <si>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</si>
  <si>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</si>
  <si>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</si>
  <si>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</si>
  <si>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</si>
  <si>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</si>
  <si>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</si>
  <si>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</si>
  <si>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</si>
  <si>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</si>
  <si>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</si>
  <si>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</si>
  <si>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</si>
  <si>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</si>
  <si>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</si>
  <si>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</si>
  <si>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</si>
  <si>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</si>
  <si>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</si>
  <si>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</si>
  <si>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</si>
  <si>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</si>
  <si>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</si>
  <si>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</si>
  <si>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</si>
  <si>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</si>
  <si>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</si>
  <si>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</si>
  <si>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</si>
  <si>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</si>
  <si>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</si>
  <si>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</si>
  <si>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</si>
  <si>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</si>
  <si>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</si>
  <si>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</si>
  <si>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</si>
  <si>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</si>
  <si>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</si>
  <si>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</si>
  <si>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</si>
  <si>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</si>
  <si>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</si>
  <si>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</si>
  <si>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</si>
  <si>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</si>
  <si>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</si>
  <si>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</si>
  <si>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</si>
  <si>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</si>
  <si>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</si>
  <si>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</si>
  <si>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</si>
  <si>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</si>
  <si>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</si>
  <si>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</si>
  <si>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</si>
  <si>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</si>
  <si>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</si>
  <si>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</si>
  <si>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</si>
  <si>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</si>
  <si>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</si>
  <si>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</si>
  <si>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</si>
  <si>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</si>
  <si>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</si>
  <si>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</si>
  <si>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</si>
  <si>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</si>
  <si>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</si>
  <si>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</si>
  <si>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</si>
  <si>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</si>
  <si>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</si>
  <si>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</si>
  <si>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</si>
  <si>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</si>
  <si>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</si>
  <si>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</si>
  <si>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</si>
  <si>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</si>
  <si>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</si>
  <si>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</si>
  <si>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</si>
  <si>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</si>
  <si>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</si>
  <si>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</si>
  <si>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</si>
  <si>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</si>
  <si>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</si>
  <si>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</si>
  <si>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</si>
  <si>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</si>
  <si>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</si>
  <si>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</si>
  <si>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</si>
  <si>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</si>
  <si>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</si>
  <si>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</si>
  <si>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</si>
  <si>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</si>
  <si>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</si>
  <si>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</si>
  <si>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</si>
  <si>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</si>
  <si>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</si>
  <si>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</si>
  <si>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</si>
  <si>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</si>
  <si>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</si>
  <si>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</si>
  <si>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</si>
  <si>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</si>
  <si>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</si>
  <si>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</si>
  <si>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</si>
  <si>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</si>
  <si>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</si>
  <si>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</si>
  <si>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</si>
  <si>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</si>
  <si>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</si>
  <si>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</si>
  <si>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</si>
  <si>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</si>
  <si>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</si>
  <si>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</si>
  <si>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</si>
  <si>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</si>
  <si>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</si>
  <si>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</si>
  <si>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</si>
  <si>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</si>
  <si>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</si>
  <si>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</si>
  <si>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</si>
  <si>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</si>
  <si>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</si>
  <si>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</si>
  <si>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</si>
  <si>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</si>
  <si>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</si>
  <si>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</si>
  <si>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</si>
  <si>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</si>
  <si>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</si>
  <si>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</si>
  <si>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</si>
  <si>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</si>
  <si>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</si>
  <si>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</si>
  <si>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</si>
  <si>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</si>
  <si>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</si>
  <si>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</si>
  <si>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</si>
  <si>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</si>
  <si>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</si>
  <si>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</si>
  <si>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</si>
  <si>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</si>
  <si>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</si>
  <si>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</si>
  <si>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</si>
  <si>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</si>
  <si>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</si>
  <si>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</si>
  <si>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</si>
  <si>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</si>
  <si>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</si>
  <si>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</si>
  <si>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</si>
  <si>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</si>
  <si>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</si>
  <si>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</si>
  <si>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</si>
  <si>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</si>
  <si>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</si>
  <si>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</si>
  <si>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</si>
  <si>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</si>
  <si>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</si>
  <si>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</si>
  <si>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</si>
  <si>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</si>
  <si>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</si>
  <si>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</si>
  <si>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</si>
  <si>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</si>
  <si>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</si>
  <si>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</si>
  <si>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</si>
  <si>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</si>
  <si>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</si>
  <si>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</si>
  <si>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</si>
  <si>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</si>
  <si>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</si>
  <si>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</si>
  <si>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</si>
  <si>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</si>
  <si>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</si>
  <si>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</si>
  <si>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</si>
  <si>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</si>
  <si>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</si>
  <si>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</si>
  <si>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</si>
  <si>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</si>
  <si>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</si>
  <si>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</si>
  <si>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</si>
  <si>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</si>
  <si>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</si>
  <si>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</si>
  <si>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</si>
  <si>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</si>
  <si>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</si>
  <si>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</si>
  <si>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</si>
  <si>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</si>
  <si>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</si>
  <si>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</si>
  <si>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</si>
  <si>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</si>
  <si>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</si>
  <si>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</si>
  <si>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</si>
  <si>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</si>
  <si>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</si>
  <si>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</si>
  <si>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</si>
  <si>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</si>
  <si>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</si>
  <si>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</si>
  <si>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</si>
  <si>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</si>
  <si>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</si>
  <si>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</si>
  <si>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</si>
  <si>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</si>
  <si>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</si>
  <si>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</si>
  <si>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</si>
  <si>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</si>
  <si>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</si>
  <si>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</si>
  <si>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</si>
  <si>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</si>
  <si>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</si>
  <si>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</si>
  <si>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</si>
  <si>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</si>
  <si>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</si>
  <si>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</si>
  <si>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</si>
  <si>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</si>
  <si>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</si>
  <si>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</si>
  <si>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</si>
  <si>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</si>
  <si>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</si>
  <si>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</si>
  <si>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</si>
  <si>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</si>
  <si>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</si>
  <si>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</si>
  <si>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</si>
  <si>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</si>
  <si>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</si>
  <si>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</si>
  <si>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</si>
  <si>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</si>
  <si>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</si>
  <si>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</si>
  <si>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</si>
  <si>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</si>
  <si>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</si>
  <si>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</si>
  <si>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</si>
  <si>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</si>
  <si>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</si>
  <si>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</si>
  <si>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</si>
  <si>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</si>
  <si>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</si>
  <si>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</si>
  <si>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</si>
  <si>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</si>
  <si>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</si>
  <si>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</si>
  <si>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</si>
  <si>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</si>
  <si>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</si>
  <si>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</si>
  <si>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</si>
  <si>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</si>
  <si>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</si>
  <si>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</si>
  <si>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</si>
  <si>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</si>
  <si>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</si>
  <si>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</si>
  <si>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</si>
  <si>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</si>
  <si>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</si>
  <si>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</si>
  <si>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</si>
  <si>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</si>
  <si>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</si>
  <si>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</si>
  <si>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</si>
  <si>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</si>
  <si>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</si>
  <si>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</si>
  <si>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</si>
  <si>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</si>
  <si>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</si>
  <si>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</si>
  <si>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</si>
  <si>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</si>
  <si>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</si>
  <si>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</si>
  <si>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</si>
  <si>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</si>
  <si>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</si>
  <si>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</si>
  <si>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</si>
  <si>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</si>
  <si>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</si>
  <si>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</si>
  <si>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</si>
  <si>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</si>
  <si>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</si>
  <si>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</si>
  <si>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</si>
  <si>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</si>
  <si>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</si>
  <si>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</si>
  <si>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</si>
  <si>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</si>
  <si>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</si>
  <si>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</si>
  <si>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</si>
  <si>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</si>
  <si>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</si>
  <si>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</si>
  <si>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</si>
  <si>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</si>
  <si>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</si>
  <si>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</si>
  <si>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</si>
  <si>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</si>
  <si>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</si>
  <si>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</si>
  <si>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</si>
  <si>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</si>
  <si>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</si>
  <si>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</si>
  <si>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</si>
  <si>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</si>
  <si>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</si>
  <si>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</si>
  <si>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</si>
  <si>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</si>
  <si>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</si>
  <si>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</si>
  <si>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</si>
  <si>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</si>
  <si>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</si>
  <si>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</si>
  <si>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</si>
  <si>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</si>
  <si>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</si>
  <si>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</si>
  <si>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</si>
  <si>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</si>
  <si>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</si>
  <si>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</si>
  <si>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</si>
  <si>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</si>
  <si>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</si>
  <si>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</si>
  <si>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</si>
  <si>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</si>
  <si>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</si>
  <si>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</si>
  <si>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</si>
  <si>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</si>
  <si>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</si>
  <si>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</si>
  <si>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</si>
  <si>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</si>
  <si>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</si>
  <si>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</si>
  <si>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</si>
  <si>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</si>
  <si>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</si>
  <si>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</si>
  <si>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</si>
  <si>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</si>
  <si>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</si>
  <si>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</si>
  <si>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</si>
  <si>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</si>
  <si>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</si>
  <si>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</si>
  <si>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</si>
  <si>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</si>
  <si>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</si>
  <si>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</si>
  <si>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</si>
  <si>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</si>
  <si>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</si>
  <si>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</si>
  <si>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</si>
  <si>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</si>
  <si>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</si>
  <si>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</si>
  <si>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</si>
  <si>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</si>
  <si>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</si>
  <si>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</si>
  <si>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</si>
  <si>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</si>
  <si>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</si>
  <si>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</si>
  <si>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</si>
  <si>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</si>
  <si>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</si>
  <si>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</si>
  <si>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</si>
  <si>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</si>
  <si>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</si>
  <si>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</si>
  <si>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</si>
  <si>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</si>
  <si>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</si>
  <si>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</si>
  <si>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</si>
  <si>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</si>
  <si>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</si>
  <si>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</si>
  <si>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</si>
  <si>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</si>
  <si>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</si>
  <si>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</si>
  <si>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</si>
  <si>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</si>
  <si>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</si>
  <si>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</si>
  <si>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</si>
  <si>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</si>
  <si>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</si>
  <si>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</si>
  <si>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</si>
  <si>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</si>
  <si>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</si>
  <si>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</si>
  <si>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</si>
  <si>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</si>
  <si>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</si>
  <si>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</si>
  <si>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</si>
  <si>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</si>
  <si>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</si>
  <si>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</si>
  <si>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</si>
  <si>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</si>
  <si>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</si>
  <si>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</si>
  <si>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</si>
  <si>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</si>
  <si>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</si>
  <si>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</si>
  <si>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</si>
  <si>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</si>
  <si>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</si>
  <si>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</si>
  <si>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</si>
  <si>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</si>
  <si>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</si>
  <si>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</si>
  <si>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</si>
  <si>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</si>
  <si>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</si>
  <si>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</si>
  <si>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</si>
  <si>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</si>
  <si>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</si>
  <si>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</si>
  <si>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</si>
  <si>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</si>
  <si>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</si>
  <si>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</si>
  <si>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</si>
  <si>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</si>
  <si>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</si>
  <si>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</si>
  <si>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</si>
  <si>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</si>
  <si>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</si>
  <si>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</si>
  <si>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</si>
  <si>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</si>
  <si>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</si>
  <si>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</si>
  <si>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</si>
  <si>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</si>
  <si>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</si>
  <si>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</si>
  <si>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</si>
  <si>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</si>
  <si>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</si>
  <si>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</si>
  <si>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</si>
  <si>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</si>
  <si>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</si>
  <si>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</si>
  <si>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</si>
  <si>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</si>
  <si>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</si>
  <si>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</si>
  <si>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</si>
  <si>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</si>
  <si>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</si>
  <si>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</si>
  <si>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</si>
  <si>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</si>
  <si>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</si>
  <si>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</si>
  <si>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</si>
  <si>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</si>
  <si>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</si>
  <si>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</si>
  <si>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</si>
  <si>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</si>
  <si>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</si>
  <si>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</si>
  <si>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</si>
  <si>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</si>
  <si>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</si>
  <si>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</si>
  <si>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</si>
  <si>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</si>
  <si>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</si>
  <si>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</si>
  <si>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</si>
  <si>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</si>
  <si>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</si>
  <si>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</si>
  <si>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</si>
  <si>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</si>
  <si>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</si>
  <si>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</si>
  <si>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</si>
  <si>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</si>
  <si>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</si>
  <si>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</si>
  <si>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</si>
  <si>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</si>
  <si>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</si>
  <si>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</si>
  <si>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</si>
  <si>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</si>
  <si>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</si>
  <si>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</si>
  <si>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</si>
  <si>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</si>
  <si>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</si>
  <si>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</si>
  <si>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</si>
  <si>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</si>
  <si>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</si>
  <si>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</si>
  <si>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</si>
  <si>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</si>
  <si>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</si>
  <si>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</si>
  <si>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</si>
  <si>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</si>
  <si>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</si>
  <si>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</si>
  <si>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</si>
  <si>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</si>
  <si>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</si>
  <si>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</si>
  <si>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</si>
  <si>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</si>
  <si>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</si>
  <si>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</si>
  <si>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</si>
  <si>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</si>
  <si>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</si>
  <si>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</si>
  <si>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</si>
  <si>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</si>
  <si>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</si>
  <si>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</si>
  <si>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</si>
  <si>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</si>
  <si>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</si>
  <si>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</si>
  <si>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</si>
  <si>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</si>
  <si>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</si>
  <si>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</si>
  <si>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</si>
  <si>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</si>
  <si>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</si>
  <si>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</si>
  <si>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</si>
  <si>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</si>
  <si>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</si>
  <si>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</si>
  <si>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</si>
  <si>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</si>
  <si>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</si>
  <si>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</si>
  <si>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</si>
  <si>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</si>
  <si>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</si>
  <si>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</si>
  <si>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</si>
  <si>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</si>
  <si>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</si>
  <si>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</si>
  <si>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</si>
  <si>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</si>
  <si>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</si>
  <si>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</si>
  <si>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</si>
  <si>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</si>
  <si>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</si>
  <si>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</si>
  <si>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</si>
  <si>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</si>
  <si>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</si>
  <si>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</si>
  <si>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</si>
  <si>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</si>
  <si>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</si>
  <si>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</si>
  <si>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</si>
  <si>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</si>
  <si>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</si>
  <si>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</si>
  <si>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</si>
  <si>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</si>
  <si>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</si>
  <si>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</si>
  <si>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</si>
  <si>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</si>
  <si>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</si>
  <si>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</si>
  <si>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</si>
  <si>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</si>
  <si>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</si>
  <si>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</si>
  <si>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</si>
  <si>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</si>
  <si>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</si>
  <si>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</si>
  <si>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</si>
  <si>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</si>
  <si>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</si>
  <si>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</si>
  <si>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</si>
  <si>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</si>
  <si>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</si>
  <si>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</si>
  <si>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</si>
  <si>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</si>
  <si>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</si>
  <si>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</si>
  <si>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</si>
  <si>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</si>
  <si>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</si>
  <si>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</si>
  <si>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</si>
  <si>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</si>
  <si>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</si>
  <si>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</si>
  <si>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</si>
  <si>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</si>
  <si>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</si>
  <si>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</si>
  <si>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</si>
  <si>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</si>
  <si>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</si>
  <si>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</si>
  <si>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</si>
  <si>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</si>
  <si>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</si>
  <si>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</si>
  <si>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</si>
  <si>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</si>
  <si>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</si>
  <si>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</si>
  <si>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</si>
  <si>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</si>
  <si>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</si>
  <si>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</si>
  <si>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</si>
  <si>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</si>
  <si>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</si>
  <si>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</si>
  <si>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</si>
  <si>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</si>
  <si>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</si>
  <si>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</si>
  <si>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</si>
  <si>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</si>
  <si>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</si>
  <si>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</si>
  <si>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</si>
  <si>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</si>
  <si>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</si>
  <si>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</si>
  <si>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</si>
  <si>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</si>
  <si>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</si>
  <si>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</si>
  <si>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</si>
  <si>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</si>
  <si>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</si>
  <si>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</si>
  <si>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</si>
  <si>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</si>
  <si>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</si>
  <si>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</si>
  <si>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</si>
  <si>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</si>
  <si>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</si>
  <si>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</si>
  <si>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</si>
  <si>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</si>
  <si>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</si>
  <si>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</si>
  <si>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</si>
  <si>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</si>
  <si>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</si>
  <si>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</si>
  <si>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</si>
  <si>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</si>
  <si>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</si>
  <si>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</si>
  <si>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</si>
  <si>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</si>
  <si>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</si>
  <si>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</si>
  <si>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</si>
  <si>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</si>
  <si>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</si>
  <si>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</si>
  <si>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</si>
  <si>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</si>
  <si>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</si>
  <si>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</si>
  <si>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</si>
  <si>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</si>
  <si>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</si>
  <si>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</si>
  <si>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</si>
  <si>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</si>
  <si>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</si>
  <si>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</si>
  <si>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</si>
  <si>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</si>
  <si>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</si>
  <si>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</si>
  <si>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</si>
  <si>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</si>
  <si>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</si>
  <si>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</si>
  <si>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</si>
  <si>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</si>
  <si>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</si>
  <si>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</si>
  <si>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</si>
  <si>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</si>
  <si>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</si>
  <si>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</si>
  <si>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</si>
  <si>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</si>
  <si>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</si>
  <si>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</si>
  <si>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</si>
  <si>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</si>
  <si>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</si>
  <si>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</si>
  <si>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</si>
  <si>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</si>
  <si>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</si>
  <si>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</si>
  <si>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</si>
  <si>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</si>
  <si>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</si>
  <si>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</si>
  <si>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</si>
  <si>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</si>
  <si>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</si>
  <si>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</si>
  <si>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</si>
  <si>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</si>
  <si>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</si>
  <si>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</si>
  <si>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</si>
  <si>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</si>
  <si>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</si>
  <si>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</si>
  <si>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</si>
  <si>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</si>
  <si>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</si>
  <si>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</si>
  <si>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</si>
  <si>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</si>
  <si>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</si>
  <si>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</si>
  <si>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</si>
  <si>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</si>
  <si>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</si>
  <si>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</si>
  <si>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</si>
  <si>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</si>
  <si>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</si>
  <si>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</si>
  <si>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</si>
  <si>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</si>
  <si>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</si>
  <si>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</si>
  <si>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</si>
  <si>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</si>
  <si>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</si>
  <si>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</si>
  <si>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</si>
  <si>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</si>
  <si>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</si>
  <si>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</si>
  <si>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</si>
  <si>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</si>
  <si>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</si>
  <si>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</si>
  <si>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</si>
  <si>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</si>
  <si>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</si>
  <si>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</si>
  <si>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</si>
  <si>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</si>
  <si>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</si>
  <si>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</si>
  <si>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</si>
  <si>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</si>
  <si>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</si>
  <si>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</si>
  <si>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</si>
  <si>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</si>
  <si>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</si>
  <si>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</si>
  <si>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</si>
  <si>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</si>
  <si>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</si>
  <si>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</si>
  <si>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</si>
  <si>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</si>
  <si>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</si>
  <si>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</si>
  <si>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</si>
  <si>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</si>
  <si>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</si>
  <si>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</si>
  <si>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</si>
  <si>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</si>
  <si>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</si>
  <si>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</si>
  <si>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</si>
  <si>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</si>
  <si>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</si>
  <si>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</si>
  <si>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</si>
  <si>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</si>
  <si>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</si>
  <si>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</si>
  <si>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</si>
  <si>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</si>
  <si>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</si>
  <si>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</si>
  <si>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</si>
  <si>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</si>
  <si>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</si>
  <si>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</si>
  <si>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</si>
  <si>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</si>
  <si>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</si>
  <si>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</si>
  <si>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</si>
  <si>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</si>
  <si>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</si>
  <si>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</si>
  <si>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</si>
  <si>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</si>
  <si>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</si>
  <si>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</si>
  <si>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</si>
  <si>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</si>
  <si>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</si>
  <si>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</si>
  <si>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</si>
  <si>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</si>
  <si>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</si>
  <si>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</si>
  <si>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</si>
  <si>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</si>
  <si>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</si>
  <si>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</si>
  <si>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</si>
  <si>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</si>
  <si>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</si>
  <si>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</si>
  <si>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</si>
  <si>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</si>
  <si>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</si>
  <si>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</si>
  <si>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</si>
  <si>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</si>
  <si>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</si>
  <si>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</si>
  <si>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</si>
  <si>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</si>
  <si>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</si>
  <si>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</si>
  <si>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</si>
  <si>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</si>
  <si>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</si>
  <si>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</si>
  <si>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</si>
  <si>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</si>
  <si>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</si>
  <si>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</si>
  <si>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</si>
  <si>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</si>
  <si>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</si>
  <si>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</si>
  <si>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</si>
  <si>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</si>
  <si>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</si>
  <si>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</si>
  <si>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</si>
  <si>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</si>
  <si>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</si>
  <si>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</si>
  <si>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</si>
  <si>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</si>
  <si>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</si>
  <si>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</si>
  <si>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</si>
  <si>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</si>
  <si>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</si>
  <si>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</si>
  <si>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</si>
  <si>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</si>
  <si>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</si>
  <si>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</si>
  <si>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</si>
  <si>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</si>
  <si>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</si>
  <si>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</si>
  <si>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</si>
  <si>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</si>
  <si>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</si>
  <si>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</si>
  <si>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</si>
  <si>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</si>
  <si>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</si>
  <si>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</si>
  <si>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</si>
  <si>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</si>
  <si>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</si>
  <si>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</si>
  <si>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</si>
  <si>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</si>
  <si>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</si>
  <si>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</si>
  <si>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</si>
  <si>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</si>
  <si>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</si>
  <si>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</si>
  <si>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</si>
  <si>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</si>
  <si>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</si>
  <si>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</si>
  <si>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</si>
  <si>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</si>
  <si>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</si>
  <si>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</si>
  <si>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</si>
  <si>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</si>
  <si>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</si>
  <si>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</si>
  <si>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</si>
  <si>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</si>
  <si>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</si>
  <si>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</si>
  <si>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</si>
  <si>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</si>
  <si>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</si>
  <si>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</si>
  <si>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</si>
  <si>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</si>
  <si>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</si>
  <si>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</si>
  <si>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</si>
  <si>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</si>
  <si>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</si>
  <si>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</si>
  <si>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</si>
  <si>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</si>
  <si>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</si>
  <si>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</si>
  <si>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</si>
  <si>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</si>
  <si>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</si>
  <si>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</si>
  <si>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</si>
  <si>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</si>
  <si>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</si>
  <si>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</si>
  <si>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</si>
  <si>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</si>
  <si>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</si>
  <si>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</si>
  <si>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</si>
  <si>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</si>
  <si>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</si>
  <si>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</si>
  <si>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</si>
  <si>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</si>
  <si>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</si>
  <si>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</si>
  <si>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</si>
  <si>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</si>
  <si>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</si>
  <si>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</si>
  <si>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</si>
  <si>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</si>
  <si>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</si>
  <si>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</si>
  <si>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</si>
  <si>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</si>
  <si>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</si>
  <si>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</si>
  <si>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</si>
  <si>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</si>
  <si>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</si>
  <si>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</si>
  <si>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</si>
  <si>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</si>
  <si>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</si>
  <si>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</si>
  <si>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</si>
  <si>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</si>
  <si>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</si>
  <si>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</si>
  <si>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</si>
  <si>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</si>
  <si>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</si>
  <si>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</si>
  <si>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</si>
  <si>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</si>
  <si>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</si>
  <si>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</si>
  <si>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</si>
  <si>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</si>
  <si>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</si>
  <si>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</si>
  <si>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</si>
  <si>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</si>
  <si>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</si>
  <si>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</si>
  <si>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</si>
  <si>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</si>
  <si>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</si>
  <si>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</si>
  <si>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</si>
  <si>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</si>
  <si>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</si>
  <si>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</si>
  <si>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</si>
  <si>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</si>
  <si>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</si>
  <si>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</si>
  <si>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</si>
  <si>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</si>
  <si>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</si>
  <si>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</si>
  <si>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</si>
  <si>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</si>
  <si>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</si>
  <si>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</si>
  <si>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</si>
  <si>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</si>
  <si>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</si>
  <si>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</si>
  <si>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</si>
  <si>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</si>
  <si>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</si>
  <si>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</si>
  <si>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</si>
  <si>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</si>
  <si>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</si>
  <si>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</si>
  <si>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</si>
  <si>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</si>
  <si>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</si>
  <si>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</si>
  <si>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</si>
  <si>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</si>
  <si>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</si>
  <si>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</si>
  <si>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</si>
  <si>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</si>
  <si>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</si>
  <si>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</si>
  <si>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</si>
  <si>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</si>
  <si>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</si>
  <si>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</si>
  <si>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</si>
  <si>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</si>
  <si>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</si>
  <si>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</si>
  <si>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</si>
  <si>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</si>
  <si>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</si>
  <si>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</si>
  <si>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</si>
  <si>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</si>
  <si>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</si>
  <si>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</si>
  <si>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</si>
  <si>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</si>
  <si>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</si>
  <si>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</si>
  <si>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</si>
  <si>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</si>
  <si>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</si>
  <si>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</si>
  <si>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</si>
  <si>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</si>
  <si>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</si>
  <si>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</si>
  <si>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</si>
  <si>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</si>
  <si>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</si>
  <si>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</si>
  <si>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</si>
  <si>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</si>
  <si>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</si>
  <si>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</si>
  <si>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</si>
  <si>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</si>
  <si>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</si>
  <si>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</si>
  <si>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</si>
  <si>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</si>
  <si>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</si>
  <si>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</si>
  <si>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</si>
  <si>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</si>
  <si>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</si>
  <si>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</si>
  <si>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</si>
  <si>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</si>
  <si>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</si>
  <si>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</si>
  <si>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</si>
  <si>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</si>
  <si>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</si>
  <si>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</si>
  <si>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</si>
  <si>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</si>
  <si>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</si>
  <si>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</si>
  <si>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</si>
  <si>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</si>
  <si>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</si>
  <si>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</si>
  <si>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</si>
  <si>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</si>
  <si>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</si>
  <si>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</si>
  <si>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</si>
  <si>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</si>
  <si>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</si>
  <si>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</si>
  <si>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</si>
  <si>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</si>
  <si>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</si>
  <si>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</si>
  <si>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</si>
  <si>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</si>
  <si>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</si>
  <si>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</si>
  <si>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</si>
  <si>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</si>
  <si>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</si>
  <si>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</si>
  <si>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</si>
  <si>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</si>
  <si>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</si>
  <si>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</si>
  <si>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</si>
  <si>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</si>
  <si>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</si>
  <si>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</si>
  <si>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</si>
  <si>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</si>
  <si>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</si>
  <si>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</si>
  <si>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</si>
  <si>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</si>
  <si>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</si>
  <si>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</si>
  <si>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</si>
  <si>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</si>
  <si>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</si>
  <si>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</si>
  <si>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</si>
  <si>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</si>
  <si>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</si>
  <si>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</si>
  <si>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</si>
  <si>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</si>
  <si>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</si>
  <si>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</si>
  <si>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</si>
  <si>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</si>
  <si>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</si>
  <si>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</si>
  <si>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</si>
  <si>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</si>
  <si>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</si>
  <si>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</si>
  <si>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</si>
  <si>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</si>
  <si>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</si>
  <si>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</si>
  <si>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</si>
  <si>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</si>
  <si>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</si>
  <si>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</si>
  <si>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</si>
  <si>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</si>
  <si>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</si>
  <si>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</si>
  <si>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</si>
  <si>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</si>
  <si>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</si>
  <si>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</si>
  <si>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</si>
  <si>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</si>
  <si>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</si>
  <si>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</si>
  <si>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</si>
  <si>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</si>
  <si>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</si>
  <si>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</si>
  <si>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</si>
  <si>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</si>
  <si>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</si>
  <si>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</si>
  <si>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</si>
  <si>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</si>
  <si>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</si>
  <si>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</si>
  <si>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</si>
  <si>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</si>
  <si>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</si>
  <si>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</si>
  <si>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</si>
  <si>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</si>
  <si>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</si>
  <si>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</si>
  <si>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</si>
  <si>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</si>
  <si>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</si>
  <si>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</si>
  <si>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</si>
  <si>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</si>
  <si>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</si>
  <si>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</si>
  <si>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</si>
  <si>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</si>
  <si>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</si>
  <si>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</si>
  <si>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</si>
  <si>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</si>
  <si>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</si>
  <si>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</si>
  <si>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</si>
  <si>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</si>
  <si>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</si>
  <si>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</si>
  <si>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</si>
  <si>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</si>
  <si>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</si>
  <si>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</si>
  <si>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</si>
  <si>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</si>
  <si>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</si>
  <si>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</si>
  <si>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</si>
  <si>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</si>
  <si>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</si>
  <si>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</si>
  <si>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</si>
  <si>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</si>
  <si>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</si>
  <si>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</si>
  <si>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</si>
  <si>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</si>
  <si>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</si>
  <si>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</si>
  <si>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</si>
  <si>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</si>
  <si>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</si>
  <si>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</si>
  <si>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</si>
  <si>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</si>
  <si>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</si>
  <si>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</si>
  <si>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</si>
  <si>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</si>
  <si>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</si>
  <si>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</si>
  <si>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</si>
  <si>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</si>
  <si>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</si>
  <si>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</si>
  <si>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</si>
  <si>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</si>
  <si>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</si>
  <si>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</si>
  <si>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</si>
  <si>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</si>
  <si>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</si>
  <si>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</si>
  <si>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</si>
  <si>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</si>
  <si>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</si>
  <si>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</si>
  <si>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</si>
  <si>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</si>
  <si>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</si>
  <si>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</si>
  <si>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</si>
  <si>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</si>
  <si>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</si>
  <si>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</si>
  <si>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</si>
  <si>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</si>
  <si>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</si>
  <si>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</si>
  <si>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</si>
  <si>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</si>
  <si>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</si>
  <si>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</si>
  <si>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</si>
  <si>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</si>
  <si>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</si>
  <si>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</si>
  <si>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</si>
  <si>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</si>
  <si>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</si>
  <si>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</si>
  <si>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</si>
  <si>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</si>
  <si>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</si>
  <si>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</si>
  <si>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</si>
  <si>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</si>
  <si>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</si>
  <si>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</si>
  <si>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</si>
  <si>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</si>
  <si>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</si>
  <si>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</si>
  <si>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</si>
  <si>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</si>
  <si>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</si>
  <si>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</si>
  <si>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</si>
  <si>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</si>
  <si>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</si>
  <si>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</si>
  <si>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</si>
  <si>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</si>
  <si>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</si>
  <si>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</si>
  <si>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</si>
  <si>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</si>
  <si>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</si>
  <si>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</si>
  <si>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</si>
  <si>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</si>
  <si>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</si>
  <si>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</si>
  <si>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</si>
  <si>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</si>
  <si>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</si>
  <si>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</si>
  <si>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</si>
  <si>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</si>
  <si>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</si>
  <si>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</si>
  <si>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</si>
  <si>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</si>
  <si>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</si>
  <si>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</si>
  <si>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</si>
  <si>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</si>
  <si>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</si>
  <si>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</si>
  <si>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</si>
  <si>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</si>
  <si>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</si>
  <si>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</si>
  <si>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</si>
  <si>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</si>
  <si>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</si>
  <si>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</si>
  <si>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</si>
  <si>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</si>
  <si>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</si>
  <si>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</si>
  <si>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</si>
  <si>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</si>
  <si>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</si>
  <si>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</si>
  <si>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</si>
  <si>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</si>
  <si>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</si>
  <si>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</si>
  <si>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</si>
  <si>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</si>
  <si>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</si>
  <si>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</si>
  <si>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</si>
  <si>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</si>
  <si>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</si>
  <si>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</si>
  <si>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</si>
  <si>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</si>
  <si>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</si>
  <si>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</si>
  <si>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</si>
  <si>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</si>
  <si>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</si>
  <si>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</si>
  <si>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</si>
  <si>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</si>
  <si>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</si>
  <si>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</si>
  <si>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</si>
  <si>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</si>
  <si>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</si>
  <si>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</si>
  <si>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</si>
  <si>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</si>
  <si>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</si>
  <si>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</si>
  <si>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</si>
  <si>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</si>
  <si>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</si>
  <si>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</si>
  <si>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</si>
  <si>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</si>
  <si>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</si>
  <si>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</si>
  <si>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</si>
  <si>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</si>
  <si>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</si>
  <si>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</si>
  <si>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</si>
  <si>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</si>
  <si>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</si>
  <si>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</si>
  <si>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</si>
  <si>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</si>
  <si>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</si>
  <si>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</si>
  <si>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</si>
  <si>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</si>
  <si>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</si>
  <si>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</si>
  <si>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</si>
  <si>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</si>
  <si>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</si>
  <si>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</si>
  <si>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</si>
  <si>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</si>
  <si>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</si>
  <si>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</si>
  <si>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</si>
  <si>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</si>
  <si>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</si>
  <si>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</si>
  <si>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</si>
  <si>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</si>
  <si>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</si>
  <si>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</si>
  <si>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</si>
  <si>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</si>
  <si>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</si>
  <si>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</si>
  <si>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</si>
  <si>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</si>
  <si>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</si>
  <si>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</si>
  <si>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</si>
  <si>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</si>
  <si>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</si>
  <si>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</si>
  <si>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</si>
  <si>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</si>
  <si>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</si>
  <si>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</si>
  <si>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</si>
  <si>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</si>
  <si>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</si>
  <si>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</si>
  <si>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</si>
  <si>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</si>
  <si>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</si>
  <si>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</si>
  <si>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</si>
  <si>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</si>
  <si>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</si>
  <si>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</si>
  <si>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</si>
  <si>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</si>
  <si>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</si>
  <si>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</si>
  <si>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</si>
  <si>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</si>
  <si>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</si>
  <si>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</si>
  <si>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</si>
  <si>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</si>
  <si>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</si>
  <si>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</si>
  <si>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</si>
  <si>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</si>
  <si>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</si>
  <si>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</si>
  <si>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</si>
  <si>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</si>
  <si>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</si>
  <si>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</si>
  <si>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</si>
  <si>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</si>
  <si>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</si>
  <si>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</si>
  <si>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</si>
  <si>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</si>
  <si>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</si>
  <si>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</si>
  <si>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</si>
  <si>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</si>
  <si>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</si>
  <si>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</si>
  <si>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</si>
  <si>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</si>
  <si>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</si>
  <si>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</si>
  <si>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</si>
  <si>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</si>
  <si>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</si>
  <si>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</si>
  <si>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</si>
  <si>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</si>
  <si>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</si>
  <si>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</si>
  <si>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</si>
  <si>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</si>
  <si>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</si>
  <si>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</si>
  <si>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</si>
  <si>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</si>
  <si>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</si>
  <si>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</si>
  <si>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</si>
  <si>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PCM-20251123-00001891</t>
  </si>
  <si>
    <t>5G only down  // rectifier load issue, under arrange ment  45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</si>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</sst>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1" totalsRowShown="0" headerRowDxfId="47" dataDxfId="46" headerRowBorderDxfId="44" tableBorderDxfId="45" totalsRowBorderDxfId="43">
  <autoFilter ref="A1:L4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30" dataDxfId="29" headerRowBorderDxfId="27" tableBorderDxfId="28">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322.15646782407566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45985.104893750002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45985.104893750002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45985.104893750002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45985.104893750002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45985.104893750002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45985.104893750002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45985.104893750002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45985.104893750002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45985.104893750002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45985.104893750002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45985.104893750002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45985.104893750002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45985.104893750002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45985.104893750002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45985.104893750002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45985.104893750002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45985.104893750002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45985.104893750002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45985.104893750002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45985.104893750002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45985.104893750002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45985.104893750002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45985.104893750002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45985.104893750002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45985.104893750002</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45985.104893750002</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BE92AE1-0032-48E3-AAEF-DF8F8C058BE0}"/>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160.10505578704033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0.71747476852033287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45985.104893750002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45985.104893750002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45985.104893750002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45985.104893750002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45985.104893750002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45985.104893750002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45985.104893750002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45985.104893750002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45985.104893750002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45985.104893750002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45985.104893750002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45985.104893750002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45985.104893750002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45985.104893750002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45985.104893750002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45985.104893750002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45985.104893750002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45985.104893750002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45985.104893750002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45985.104893750002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45985.104893750002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45985.104893750002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45985.104893750002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45985.104893750002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45985.104893750002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45985.104893750002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45985.104893750002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45985.104893750002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45985.104893750002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45985.104893750002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45985.104893750002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45985.104893750002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45985.104893750002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45985.104893750002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45985.104893750002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45985.104893750002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45985.104893750002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45985.104893750002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45985.104893750002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45985.104893750002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45985.104893750002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45985.104893750002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45985.104893750002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45985.104893750002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45985.104893750002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45985.104893750002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45985.104893750002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45985.104893750002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45985.104893750002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45985.104893750002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45985.104893750002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45985.104893750002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45985.104893750002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45985.104893750002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45985.104893750002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45985.104893750002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45985.104893750002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45985.104893750002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45985.104893750002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45985.104893750002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45985.104893750002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45985.104893750002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45985.104893750002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45985.104893750002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45985.104893750002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45985.104893750002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45985.104893750002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45985.104893750002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45985.104893750002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45985.104893750002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45985.104893750002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45985.104893750002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45985.104893750002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45985.104893750002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45985.104893750002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45985.104893750002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45985.104893750002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45985.104893750002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45985.104893750002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45985.104893750002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45985.104893750002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45985.104893750002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45985.104893750002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45985.104893750002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45985.104893750002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45985.104893750002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45985.104893750002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45985.104893750002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45985.104893750002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45985.104893750002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45985.104893750002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45985.104893750002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45985.104893750002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45985.104893750002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45985.104893750002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45985.104893750002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45985.104893750002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45985.104893750002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45985.104893750002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45985.104893750002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45985.104893750002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45985.104893750002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45985.104893750002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45985.104893750002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45985.104893750002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45985.104893750002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45985.104893750002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45985.104893750002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45985.104893750002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45985.104893750002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45985.104893750002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45985.104893750002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45985.104893750002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45985.104893750002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45985.104893750002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45985.104893750002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45985.104893750002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45985.104893750002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45985.104893750002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45985.104893750002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45985.104893750002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45985.104893750002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45985.104893750002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45985.104893750002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45985.104893750002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45985.104893750002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45985.104893750002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45985.104893750002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45985.104893750002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45985.104893750002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45985.104893750002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45985.104893750002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45985.104893750002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45985.104893750002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45985.104893750002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45985.104893750002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45985.104893750002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45985.104893750002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45985.104893750002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45985.104893750002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45985.104893750002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45985.104893750002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45985.104893750002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45985.104893750002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45985.104893750002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45985.104893750002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45985.104893750002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45985.104893750002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45985.104893750002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45985.104893750002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45985.104893750002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45985.104893750002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45985.104893750002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45985.104893750002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45985.104893750002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45985.104893750002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45985.104893750002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45985.104893750002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45985.104893750002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45985.104893750002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45985.104893750002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45985.104893750002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45985.104893750002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45985.104893750002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45985.104893750002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45985.104893750002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45985.104893750002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45985.104893750002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45985.104893750002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45985.104893750002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45985.104893750002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45985.104893750002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45985.104893750002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45985.104893750002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45985.104893750002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45985.104893750002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45985.104893750002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45985.104893750002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45985.104893750002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45985.104893750002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45985.104893750002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45985.104893750002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45985.104893750002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45985.104893750002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45985.104893750002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45985.104893750002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45985.104893750002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45985.104893750002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45985.104893750002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45985.104893750002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45985.104893750002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45985.104893750002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45985.104893750002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45985.104893750002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45985.104893750002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45985.104893750002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45985.104893750002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45985.104893750002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45985.104893750002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45985.104893750002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45985.104893750002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45985.104893750002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45985.104893750002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45985.104893750002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45985.104893750002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45985.104893750002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45985.104893750002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45985.104893750002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45985.104893750002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45985.104893750002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45985.104893750002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45985.104893750002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45985.104893750002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45985.104893750002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45985.104893750002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45985.104893750002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45985.104893750002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45985.104893750002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45985.104893750002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45985.104893750002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45985.104893750002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45985.104893750002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45985.104893750002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45985.104893750002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45985.104893750002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45985.104893750002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45985.104893750002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45985.104893750002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45985.104893750002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45985.104893750002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45985.104893750002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45985.104893750002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45985.104893750002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45985.104893750002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45985.104893750002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45985.104893750002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45985.104893750002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45985.104893750002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45985.104893750002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45985.104893750002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45985.104893750002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45985.104893750002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45985.104893750002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45985.104893750002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45985.104893750002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45985.104893750002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45985.104893750002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45985.104893750002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45985.104893750002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45985.104893750002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45985.104893750002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45985.104893750002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45985.104893750002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45985.104893750002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45985.104893750002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45985.104893750002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45985.104893750002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45985.104893750002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45985.104893750002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45985.104893750002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45985.104893750002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45985.104893750002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45985.104893750002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45985.104893750002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45985.104893750002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45985.104893750002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45985.104893750002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45985.104893750002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45985.104893750002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45985.104893750002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45985.104893750002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45985.104893750002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45985.104893750002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45985.104893750002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45985.104893750002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45985.104893750002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45985.104893750002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45985.104893750002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45985.104893750002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45985.104893750002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45985.104893750002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45985.104893750002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45985.104893750002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45985.104893750002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45985.104893750002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45985.104893750002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45985.104893750002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45985.104893750002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45985.104893750002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45985.104893750002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45985.104893750002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45985.104893750002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45985.104893750002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45985.104893750002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45985.104893750002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45985.104893750002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45985.104893750002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45985.104893750002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45985.104893750002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45985.104893750002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45985.104893750002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45985.104893750002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45985.104893750002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45985.104893750002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45985.104893750002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45985.104893750002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45985.104893750002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45985.104893750002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45985.104893750002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45985.104893750002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45985.104893750002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45985.104893750002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45985.104893750002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45985.104893750002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45985.104893750002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45985.104893750002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45985.104893750002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45985.104893750002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45985.104893750002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45985.104893750002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45985.104893750002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45985.104893750002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45985.104893750002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45985.104893750002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45985.104893750002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45985.104893750002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45985.104893750002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45985.104893750002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45985.104893750002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45985.104893750002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45985.104893750002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45985.104893750002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45985.104893750002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45985.104893750002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45985.104893750002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45985.104893750002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45985.104893750002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45985.104893750002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45985.104893750002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45985.104893750002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45985.104893750002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45985.104893750002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45985.104893750002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45985.104893750002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45985.104893750002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45985.104893750002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45985.104893750002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45985.104893750002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45985.104893750002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45985.104893750002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45985.104893750002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45985.104893750002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45985.104893750002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45985.104893750002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45985.104893750002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45985.104893750002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45985.104893750002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45985.104893750002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45985.104893750002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45985.104893750002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45985.104893750002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45985.104893750002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45985.104893750002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45985.104893750002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45985.104893750002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45985.104893750002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45985.104893750002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45985.104893750002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45985.104893750002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45985.104893750002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45985.104893750002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45985.104893750002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45985.104893750002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45985.104893750002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45985.104893750002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45985.104893750002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45985.104893750002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45985.104893750002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45985.104893750002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45985.104893750002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45985.104893750002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45985.104893750002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45985.104893750002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45985.104893750002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45985.104893750002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45985.104893750002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45985.104893750002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45985.104893750002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45985.104893750002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45985.104893750002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45985.104893750002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45985.104893750002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45985.104893750002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45985.104893750002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45985.104893750002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45985.104893750002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45985.104893750002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45985.104893750002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45985.104893750002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45985.104893750002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45985.104893750002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45985.104893750002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45985.104893750002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45985.104893750002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45985.104893750002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45985.104893750002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45985.104893750002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45985.104893750002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45985.104893750002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45985.104893750002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45985.104893750002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45985.104893750002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45985.104893750002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45985.104893750002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45985.104893750002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45985.104893750002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45985.104893750002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45985.104893750002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45985.104893750002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45985.104893750002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45985.104893750002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45985.104893750002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45985.104893750002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45985.104893750002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45985.104893750002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45985.104893750002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45985.104893750002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45985.104893750002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45985.104893750002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45985.104893750002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45985.104893750002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45985.104893750002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45985.104893750002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45985.104893750002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45985.104893750002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45985.104893750002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45985.104893750002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45985.104893750002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45985.104893750002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45985.104893750002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45985.104893750002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45985.104893750002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45985.104893750002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45985.104893750002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45985.104893750002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45985.104893750002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45985.104893750002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45985.104893750002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45985.104893750002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45985.104893750002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45985.104893750002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45985.104893750002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45985.104893750002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45985.104893750002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45985.104893750002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45985.104893750002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45985.104893750002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45985.104893750002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45985.104893750002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45985.104893750002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45985.104893750002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45985.104893750002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45985.104893750002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45985.104893750002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45985.104893750002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45985.104893750002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45985.104893750002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45985.104893750002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45985.104893750002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45985.104893750002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45985.104893750002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45985.104893750002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45985.104893750002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45985.104893750002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45985.104893750002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45985.104893750002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45985.104893750002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45985.104893750002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45985.104893750002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45985.104893750002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45985.104893750002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45985.104893750002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45985.104893750002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45985.104893750002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45985.104893750002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45985.104893750002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45985.104893750002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45985.104893750002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45985.104893750002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45985.104893750002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45985.104893750002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45985.104893750002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45985.104893750002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45985.104893750002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45985.104893750002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45985.104893750002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45985.104893750002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45985.104893750002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45985.104893750002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45985.104893750002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45985.104893750002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45985.104893750002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45985.104893750002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45985.104893750002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45985.104893750002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45985.104893750002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45985.104893750002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45985.104893750002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45985.104893750002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45985.104893750002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45985.104893750002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45985.104893750002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45985.104893750002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45985.104893750002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45985.104893750002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45985.104893750002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45985.104893750002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45985.104893750002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45985.104893750002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45985.104893750002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45985.104893750002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45985.104893750002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45985.104893750002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45985.104893750002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45985.104893750002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45985.104893750002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45985.104893750002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45985.104893750002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45985.104893750002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45985.104893750002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45985.104893750002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45985.104893750002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45985.104893750002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45985.104893750002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45985.104893750002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45985.104893750002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45985.104893750002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45985.104893750002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45985.104893750002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45985.104893750002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45985.104893750002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45985.104893750002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45985.104893750002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45985.104893750002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45985.104893750002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45985.104893750002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45985.104893750002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45985.104893750002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45985.104893750002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45985.104893750002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45985.104893750002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45985.104893750002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45985.104893750002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45985.104893750002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45985.104893750002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45985.104893750002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45985.104893750002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45985.104893750002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45985.104893750002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45985.104893750002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45985.104893750002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45985.104893750002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45985.104893750002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45985.104893750002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45985.104893750002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45985.104893750002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45985.104893750002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45985.104893750002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45985.104893750002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45985.104893750002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45985.104893750002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45985.104893750002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45985.104893750002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45985.104893750002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45985.104893750002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45985.104893750002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45985.104893750002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45985.104893750002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45985.104893750002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45985.104893750002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45985.104893750002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45985.104893750002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45985.104893750002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45985.104893750002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45985.104893750002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45985.104893750002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45985.104893750002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45985.104893750002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45985.104893750002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45985.104893750002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45985.104893750002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45985.104893750002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45985.104893750002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45985.104893750002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45985.104893750002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45985.104893750002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45985.104893750002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45985.104893750002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45985.104893750002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45985.104893750002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45985.104893750002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45985.104893750002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45985.104893750002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45985.104893750002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45985.104893750002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45985.104893750002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45985.104893750002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45985.104893750002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45985.104893750002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45985.104893750002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45985.104893750002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45985.104893750002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45985.104893750002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45985.104893750002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45985.104893750002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45985.104893750002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45985.104893750002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45985.104893750002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45985.104893750002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45985.104893750002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45985.104893750002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45985.104893750002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45985.104893750002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45985.104893750002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45985.104893750002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45985.104893750002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45985.104893750002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45985.104893750002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45985.104893750002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45985.104893750002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45985.104893750002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45985.104893750002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45985.104893750002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45985.104893750002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45985.104893750002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45985.104893750002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45985.104893750002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45985.104893750002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45985.104893750002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45985.104893750002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45985.104893750002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45985.104893750002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45985.104893750002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45985.104893750002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45985.104893750002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45985.104893750002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45985.104893750002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45985.104893750002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45985.104893750002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45985.104893750002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45985.104893750002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45985.104893750002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45985.104893750002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45985.104893750002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45985.104893750002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45985.104893750002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45985.104893750002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45985.104893750002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45985.104893750002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45985.104893750002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45985.104893750002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45985.104893750002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45985.104893750002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45985.104893750002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45985.104893750002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45985.104893750002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45985.104893750002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45985.104893750002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45985.104893750002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45985.104893750002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45985.104893750002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45985.104893750002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45985.104893750002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45985.104893750002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45985.104893750002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45985.104893750002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45985.104893750002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45985.104893750002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45985.104893750002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45985.104893750002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45985.104893750002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45985.104893750002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45985.104893750002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45985.104893750002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45985.104893750002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45985.104893750002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45985.104893750002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45985.104893750002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45985.104893750002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45985.104893750002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45985.104893750002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45985.104893750002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45985.104893750002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45985.104893750002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45985.104893750002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45985.104893750002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45985.104893750002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45985.104893750002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45985.104893750002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45985.104893750002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45985.104893750002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45985.104893750002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45985.104893750002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45985.104893750002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45985.104893750002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45985.104893750002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45985.104893750002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45985.104893750002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45985.104893750002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45985.104893750002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45985.104893750002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45985.104893750002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45985.104893750002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45985.104893750002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45985.104893750002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45985.104893750002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45985.104893750002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45985.104893750002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45985.104893750002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45985.104893750002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45985.104893750002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45985.104893750002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45985.104893750002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45985.104893750002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45985.104893750002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45985.104893750002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45985.104893750002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45985.104893750002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45985.104893750002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45985.104893750002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45985.104893750002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45985.104893750002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45985.104893750002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45985.104893750002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45985.104893750002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45985.104893750002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45985.104893750002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45985.104893750002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45985.104893750002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45985.104893750002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45985.104893750002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45985.104893750002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45985.104893750002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45985.104893750002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45985.104893750002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45985.104893750002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45985.104893750002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45985.104893750002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45985.104893750002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45985.104893750002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45985.104893750002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45985.104893750002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45985.104893750002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45985.104893750002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45985.104893750002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45985.104893750002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45985.104893750002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45985.104893750002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45985.104893750002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45985.104893750002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45985.104893750002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45985.104893750002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45985.104893750002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45985.104893750002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45985.104893750002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45985.104893750002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45985.104893750002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45985.104893750002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45985.104893750002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45985.104893750002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45985.104893750002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45985.104893750002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45985.104893750002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45985.104893750002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45985.104893750002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45985.104893750002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45985.104893750002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45985.104893750002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45985.104893750002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45985.104893750002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45985.104893750002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45985.104893750002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45985.104893750002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45985.104893750002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45985.104893750002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45985.104893750002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45985.104893750002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45985.104893750002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45985.104893750002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45985.104893750002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45985.104893750002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45985.104893750002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45985.104893750002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45985.104893750002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45985.104893750002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45985.104893750002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45985.104893750002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45985.104893750002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45985.104893750002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45985.104893750002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45985.104893750002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45985.104893750002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45985.104893750002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45985.104893750002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45985.104893750002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45985.104893750002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45985.104893750002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45985.104893750002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45985.104893750002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45985.104893750002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45985.104893750002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45985.104893750002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45985.104893750002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45985.104893750002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45985.104893750002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45985.104893750002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45985.104893750002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45985.104893750002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45985.104893750002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45985.104893750002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45985.104893750002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45985.104893750002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45985.104893750002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45985.104893750002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45985.104893750002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45985.104893750002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45985.104893750002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45985.104893750002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45985.104893750002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45985.104893750002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45985.104893750002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45985.104893750002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45985.104893750002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45985.104893750002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45985.104893750002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45985.104893750002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45985.104893750002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45985.104893750002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45985.104893750002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45985.104893750002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45985.104893750002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45985.104893750002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45985.104893750002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45985.104893750002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45985.104893750002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45985.104893750002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45985.104893750002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45985.104893750002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45985.104893750002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45985.104893750002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45985.104893750002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45985.104893750002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45985.104893750002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45985.104893750002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45985.104893750002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45985.104893750002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45985.104893750002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45985.104893750002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45985.104893750002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45985.104893750002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45985.104893750002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45985.104893750002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45985.104893750002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45985.104893750002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45985.104893750002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45985.104893750002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45985.104893750002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45985.104893750002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45985.104893750002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45985.104893750002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45985.104893750002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45985.104893750002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45985.104893750002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45985.104893750002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45985.104893750002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45985.104893750002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45985.104893750002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45985.104893750002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45985.104893750002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45985.104893750002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45985.104893750002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45985.104893750002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45985.104893750002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45985.104893750002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45985.104893750002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45985.104893750002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45985.104893750002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45985.104893750002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45985.104893750002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45985.104893750002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45985.104893750002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45985.104893750002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45985.104893750002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45985.104893750002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45985.104893750002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45985.104893750002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45985.104893750002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45985.104893750002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45985.104893750002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45985.104893750002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45985.104893750002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45985.104893750002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45985.104893750002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45985.104893750002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45985.104893750002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45985.104893750002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45985.104893750002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45985.104893750002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45985.104893750002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45985.104893750002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45985.104893750002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45985.104893750002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45985.104893750002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45985.104893750002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45985.104893750002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45985.104893750002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45985.104893750002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45985.104893750002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45985.104893750002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45985.104893750002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45985.104893750002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45985.104893750002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45985.104893750002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45985.104893750002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45985.104893750002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45985.104893750002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45985.104893750002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45985.104893750002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45985.104893750002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45985.104893750002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45985.104893750002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45985.104893750002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45985.104893750002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45985.104893750002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45985.104893750002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45985.104893750002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45985.104893750002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45985.104893750002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45985.104893750002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45985.104893750002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45985.104893750002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45985.104893750002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45985.104893750002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45985.104893750002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45985.104893750002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45985.104893750002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45985.104893750002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45985.104893750002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45985.104893750002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45985.104893750002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45985.104893750002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45985.104893750002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45985.104893750002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45985.104893750002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45985.104893750002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45985.104893750002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45985.104893750002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45985.104893750002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45985.104893750002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45985.104893750002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45985.104893750002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45985.104893750002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45985.104893750002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45985.104893750002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45985.104893750002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45985.104893750002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45985.104893750002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45985.104893750002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45985.104893750002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45985.104893750002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45985.104893750002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45985.104893750002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45985.104893750002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45985.104893750002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45985.104893750002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45985.104893750002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45985.104893750002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45985.104893750002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45985.104893750002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45985.104893750002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45985.104893750002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45985.104893750002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45985.104893750002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45985.104893750002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45985.104893750002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45985.104893750002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45985.104893750002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45985.104893750002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45985.104893750002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45985.104893750002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45985.104893750002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45985.104893750002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45985.104893750002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45985.104893750002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45985.104893750002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45985.104893750002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45985.104893750002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45985.104893750002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45985.104893750002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45985.104893750002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45985.104893750002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45985.104893750002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45985.104893750002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45985.104893750002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45985.104893750002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45985.104893750002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45985.104893750002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45985.104893750002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45985.104893750002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45985.104893750002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45985.104893750002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45985.104893750002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45985.104893750002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45985.104893750002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45985.104893750002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45985.104893750002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45985.104893750002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45985.104893750002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45985.104893750002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45985.104893750002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45985.104893750002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45985.104893750002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45985.104893750002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45985.104893750002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45985.104893750002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45985.104893750002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45985.104893750002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45985.104893750002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45985.104893750002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45985.104893750002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45985.104893750002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45985.104893750002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45985.104893750002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45985.104893750002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45985.104893750002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45985.104893750002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45985.104893750002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45985.104893750002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45985.104893750002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45985.104893750002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45985.104893750002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45985.104893750002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45985.104893750002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45985.104893750002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45985.104893750002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45985.104893750002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45985.104893750002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45985.104893750002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45985.104893750002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45985.104893750002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45985.104893750002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45985.104893750002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45985.104893750002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45985.104893750002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45985.104893750002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45985.104893750002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45985.104893750002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45985.104893750002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45985.104893750002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45985.104893750002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45985.104893750002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45985.104893750002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45985.104893750002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45985.104893750002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45985.104893750002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45985.104893750002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45985.104893750002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45985.104893750002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45985.104893750002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45985.104893750002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45985.104893750002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45985.104893750002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45985.104893750002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45985.104893750002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45985.104893750002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45985.104893750002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45985.104893750002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45985.104893750002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45985.104893750002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45985.104893750002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45985.104893750002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45985.104893750002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45985.104893750002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45985.104893750002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45985.104893750002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45985.104893750002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45985.104893750002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45985.104893750002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45985.104893750002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45985.104893750002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45985.104893750002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45985.104893750002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45985.104893750002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45985.104893750002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45985.104893750002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45985.104893750002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45985.104893750002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45985.104893750002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45985.104893750002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45985.104893750002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45985.104893750002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45985.104893750002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45985.104893750002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45985.104893750002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45985.104893750002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45985.104893750002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1"/>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281.6241761574056</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0.61178032407769933</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35248</v>
      </c>
      <c r="E4" s="94" t="s">
        <v>39021</v>
      </c>
      <c r="F4" s="151">
        <v>45984.864108796297</v>
      </c>
      <c r="G4" s="96">
        <f t="shared" ref="G4:G35" ca="1" si="0">IFERROR(NOW()-F4,"")</f>
        <v>0.24078495370486053</v>
      </c>
      <c r="H4" s="95">
        <v>45984.850891203707</v>
      </c>
      <c r="I4" s="113" t="str">
        <f>IFERROR(VLOOKUP(D4,DB!A:F,6,0),"")</f>
        <v>SCECO</v>
      </c>
      <c r="J4" s="113" t="str">
        <f>IFERROR(VLOOKUP(D4,DB!A:G,7,0),"")</f>
        <v>Weak</v>
      </c>
      <c r="K4" s="97" t="s">
        <v>39112</v>
      </c>
      <c r="L4" s="91" t="str">
        <f>IFERROR(VLOOKUP(D4,DB!A:I,9,0),"")</f>
        <v>Latis</v>
      </c>
    </row>
    <row r="5" spans="1:16" ht="15" customHeight="1">
      <c r="A5" s="113" t="s">
        <v>39113</v>
      </c>
      <c r="B5" s="113" t="str">
        <f>IFERROR(VLOOKUP(D5,DB!A:K,11,0),"")</f>
        <v>R4</v>
      </c>
      <c r="C5" s="93">
        <v>2</v>
      </c>
      <c r="D5" s="91" t="s">
        <v>35229</v>
      </c>
      <c r="E5" s="94" t="s">
        <v>39021</v>
      </c>
      <c r="F5" s="95"/>
      <c r="G5" s="96">
        <f t="shared" ca="1" si="0"/>
        <v>45985.104893750002</v>
      </c>
      <c r="H5" s="95">
        <v>45984.984872685185</v>
      </c>
      <c r="I5" s="113" t="str">
        <f>IFERROR(VLOOKUP(D5,DB!A:F,6,0),"")</f>
        <v>Generator-SG</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0"/>
        <v>45985.104893750002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45985.104893750002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45985.104893750002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45985.104893750002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45985.104893750002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45985.104893750002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45985.104893750002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45985.104893750002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45985.104893750002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45985.104893750002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45985.104893750002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45985.104893750002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45985.104893750002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45985.104893750002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45985.104893750002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45985.104893750002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45985.104893750002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45985.104893750002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45985.104893750002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45985.104893750002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45985.104893750002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45985.104893750002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45985.104893750002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45985.104893750002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45985.104893750002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45985.104893750002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45985.104893750002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45985.104893750002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45985.104893750002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45985.104893750002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45985.104893750002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45985.104893750002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45985.104893750002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45985.104893750002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45985.104893750002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45985.104893750002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45985.104893750002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45985.104893750002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45985.104893750002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45985.104893750002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45985.104893750002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45985.104893750002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45985.104893750002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45985.104893750002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45985.104893750002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45985.104893750002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45985.104893750002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45985.104893750002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45985.104893750002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45985.104893750002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45985.104893750002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45985.104893750002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45985.104893750002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45985.104893750002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45985.104893750002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45985.104893750002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45985.104893750002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45985.104893750002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45985.104893750002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45985.104893750002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45985.104893750002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45985.104893750002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45985.104893750002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45985.104893750002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45985.104893750002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45985.104893750002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45985.104893750002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45985.104893750002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45985.104893750002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45985.104893750002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45985.104893750002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45985.104893750002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45985.104893750002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45985.104893750002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45985.104893750002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45985.104893750002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45985.104893750002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45985.104893750002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45985.104893750002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45985.104893750002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45985.104893750002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45985.104893750002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45985.104893750002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45985.104893750002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45985.104893750002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45985.104893750002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45985.104893750002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45985.104893750002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45985.104893750002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45985.104893750002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45985.104893750002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45985.104893750002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45985.104893750002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45985.104893750002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45985.104893750002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45985.104893750002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45985.104893750002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45985.104893750002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45985.104893750002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45985.104893750002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45985.104893750002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45985.104893750002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45985.104893750002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45985.104893750002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45985.104893750002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45985.104893750002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45985.104893750002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45985.104893750002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45985.104893750002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45985.104893750002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45985.104893750002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45985.104893750002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45985.104893750002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45985.104893750002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45985.104893750002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45985.104893750002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45985.104893750002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45985.104893750002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45985.104893750002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45985.104893750002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45985.104893750002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45985.104893750002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45985.104893750002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45985.104893750002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45985.104893750002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45985.104893750002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45985.104893750002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45985.104893750002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45985.104893750002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45985.104893750002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45985.104893750002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45985.104893750002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45985.104893750002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45985.104893750002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45985.104893750002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45985.104893750002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45985.104893750002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45985.104893750002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45985.104893750002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45985.104893750002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45985.104893750002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45985.104893750002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45985.104893750002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45985.104893750002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45985.104893750002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45985.104893750002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45985.104893750002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45985.104893750002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45985.104893750002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45985.104893750002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45985.104893750002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45985.104893750002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45985.104893750002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45985.104893750002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45985.104893750002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45985.104893750002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45985.104893750002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45985.104893750002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45985.104893750002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45985.104893750002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45985.104893750002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45985.104893750002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45985.104893750002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45985.104893750002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45985.104893750002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45985.104893750002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45985.104893750002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45985.104893750002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45985.104893750002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45985.104893750002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45985.104893750002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45985.104893750002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45985.104893750002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45985.104893750002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45985.104893750002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45985.104893750002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45985.104893750002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45985.104893750002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45985.104893750002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45985.104893750002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45985.104893750002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45985.104893750002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45985.104893750002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45985.104893750002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45985.104893750002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45985.104893750002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45985.104893750002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45985.104893750002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45985.104893750002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45985.104893750002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45985.104893750002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45985.104893750002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45985.104893750002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45985.104893750002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45985.104893750002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45985.104893750002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45985.104893750002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45985.104893750002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45985.104893750002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45985.104893750002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45985.104893750002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45985.104893750002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45985.104893750002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45985.104893750002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45985.104893750002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45985.104893750002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45985.104893750002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45985.104893750002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45985.104893750002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45985.104893750002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45985.104893750002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45985.104893750002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45985.104893750002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45985.104893750002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45985.104893750002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45985.104893750002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45985.104893750002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45985.104893750002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45985.104893750002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45985.104893750002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45985.104893750002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45985.104893750002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45985.104893750002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45985.104893750002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45985.104893750002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45985.104893750002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45985.104893750002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45985.104893750002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45985.104893750002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45985.104893750002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45985.104893750002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45985.104893750002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45985.104893750002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45985.104893750002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45985.104893750002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45985.104893750002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45985.104893750002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45985.104893750002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45985.104893750002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45985.104893750002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45985.104893750002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45985.104893750002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45985.104893750002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45985.104893750002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45985.104893750002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45985.104893750002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45985.104893750002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45985.104893750002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45985.104893750002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45985.104893750002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45985.104893750002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45985.104893750002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45985.104893750002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45985.104893750002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45985.104893750002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45985.104893750002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45985.104893750002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45985.104893750002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45985.104893750002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45985.104893750002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45985.104893750002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45985.104893750002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45985.104893750002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45985.104893750002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45985.104893750002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45985.104893750002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45985.104893750002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45985.104893750002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45985.104893750002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45985.104893750002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45985.104893750002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45985.104893750002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45985.104893750002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45985.104893750002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45985.104893750002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45985.104893750002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45985.104893750002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45985.104893750002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45985.104893750002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45985.104893750002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45985.104893750002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45985.104893750002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45985.104893750002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45985.104893750002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45985.104893750002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45985.104893750002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45985.104893750002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45985.104893750002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45985.104893750002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45985.104893750002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45985.104893750002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45985.104893750002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45985.104893750002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45985.104893750002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45985.104893750002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45985.104893750002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45985.104893750002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45985.104893750002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45985.104893750002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45985.104893750002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45985.104893750002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45985.104893750002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45985.104893750002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45985.104893750002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45985.104893750002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45985.104893750002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45985.104893750002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45985.104893750002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45985.104893750002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45985.104893750002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45985.104893750002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45985.104893750002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45985.104893750002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45985.104893750002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45985.104893750002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45985.104893750002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45985.104893750002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45985.104893750002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45985.104893750002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45985.104893750002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45985.104893750002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45985.104893750002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45985.104893750002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45985.104893750002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45985.104893750002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45985.104893750002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45985.104893750002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45985.104893750002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45985.104893750002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45985.104893750002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45985.104893750002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45985.104893750002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45985.104893750002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45985.104893750002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45985.104893750002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45985.104893750002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45985.104893750002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45985.104893750002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45985.104893750002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45985.104893750002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45985.104893750002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45985.104893750002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45985.104893750002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45985.104893750002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45985.104893750002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45985.104893750002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45985.104893750002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45985.104893750002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45985.104893750002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45985.104893750002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01" ca="1" si="6">IFERROR(NOW()-F356,"")</f>
        <v>45985.104893750002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45985.104893750002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45985.104893750002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45985.104893750002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45985.104893750002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45985.104893750002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45985.104893750002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45985.104893750002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45985.104893750002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45985.104893750002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45985.104893750002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45985.104893750002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45985.104893750002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45985.104893750002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45985.104893750002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45985.104893750002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45985.104893750002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45985.104893750002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45985.104893750002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45985.104893750002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45985.104893750002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45985.104893750002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45985.104893750002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45985.104893750002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45985.104893750002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45985.104893750002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45985.104893750002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45985.104893750002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45985.104893750002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45985.104893750002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45985.104893750002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45985.104893750002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45985.104893750002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45985.104893750002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45985.104893750002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45985.104893750002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45985.104893750002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45985.104893750002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45985.104893750002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45985.104893750002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45985.104893750002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45985.104893750002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45985.104893750002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45985.104893750002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45985.104893750002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45985.104893750002</v>
      </c>
      <c r="H401" s="95"/>
      <c r="I401" s="113" t="str">
        <f>IFERROR(VLOOKUP(D401,DB!A:F,6,0),"")</f>
        <v/>
      </c>
      <c r="J401" s="113" t="str">
        <f>IFERROR(VLOOKUP(D401,DB!A:G,7,0),"")</f>
        <v/>
      </c>
      <c r="K401" s="97"/>
      <c r="L401" s="91" t="str">
        <f>IFERROR(VLOOKUP(D401,DB!A:I,9,0),"")</f>
        <v/>
      </c>
    </row>
  </sheetData>
  <dataValidations count="2">
    <dataValidation allowBlank="1" showInputMessage="1" showErrorMessage="1" sqref="E1" xr:uid="{A4F81451-56CC-4543-9497-104C4E44EE4B}"/>
    <dataValidation type="list" allowBlank="1" showInputMessage="1" showErrorMessage="1" sqref="E2:E4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93.272833564813482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58.916016435185156</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36.443782638889388</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3.731595138888224</v>
      </c>
      <c r="H5" s="122">
        <v>45981.360798611109</v>
      </c>
      <c r="I5" s="109" t="str">
        <f>IFERROR(VLOOKUP(D5,DB!A:F,6,0),"")</f>
        <v>SCECO</v>
      </c>
      <c r="J5" s="109" t="str">
        <f>IFERROR(VLOOKUP(D5,DB!A:G,7,0),"")</f>
        <v>Dead</v>
      </c>
      <c r="K5" s="109" t="s">
        <v>39122</v>
      </c>
      <c r="L5" s="109" t="str">
        <f>IFERROR(VLOOKUP(D5,DB!A:I,9,0),"")</f>
        <v>Latis</v>
      </c>
    </row>
    <row r="6" spans="1:13" ht="30.75">
      <c r="A6" s="109" t="s">
        <v>39123</v>
      </c>
      <c r="B6" s="109" t="str">
        <f>IFERROR(VLOOKUP(D6,DB!A:K,11,0),"")</f>
        <v>R5</v>
      </c>
      <c r="C6" s="109">
        <v>1</v>
      </c>
      <c r="D6" s="109" t="s">
        <v>32901</v>
      </c>
      <c r="E6" s="109" t="s">
        <v>39021</v>
      </c>
      <c r="F6" s="122">
        <v>45985.093854166669</v>
      </c>
      <c r="G6" s="111">
        <f ca="1">IFERROR(NOW()-F6,"")</f>
        <v>1.1039583332603797E-2</v>
      </c>
      <c r="H6" s="122">
        <v>45984.593425925923</v>
      </c>
      <c r="I6" s="109" t="str">
        <f>IFERROR(VLOOKUP(D6,DB!A:F,6,0),"")</f>
        <v>SCECO</v>
      </c>
      <c r="J6" s="109" t="str">
        <f>IFERROR(VLOOKUP(D6,DB!A:G,7,0),"")</f>
        <v>Good</v>
      </c>
      <c r="K6" s="109" t="s">
        <v>39124</v>
      </c>
      <c r="L6" s="109" t="str">
        <f>IFERROR(VLOOKUP(D6,DB!A:I,9,0),"")</f>
        <v>Latis</v>
      </c>
    </row>
    <row r="7" spans="1:13">
      <c r="A7" s="109"/>
      <c r="B7" s="109" t="str">
        <f>IFERROR(VLOOKUP(D7,DB!A:K,11,0),"")</f>
        <v/>
      </c>
      <c r="C7" s="109"/>
      <c r="D7" s="109"/>
      <c r="E7" s="109"/>
      <c r="F7" s="109"/>
      <c r="G7" s="111">
        <f ca="1">IFERROR(NOW()-F7,"")</f>
        <v>45985.104893750002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45985.104893750002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45985.104893750002</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45985.104893750002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45985.104893750002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45985.104893750002</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45985.104893750002</v>
      </c>
      <c r="H13" s="109"/>
      <c r="I13" s="109" t="str">
        <f>IFERROR(VLOOKUP(D13,DB!A:F,6,0),"")</f>
        <v/>
      </c>
      <c r="J13" s="109" t="str">
        <f>IFERROR(VLOOKUP(D13,DB!A:G,7,0),"")</f>
        <v/>
      </c>
      <c r="K13" s="109"/>
      <c r="L13" s="109" t="str">
        <f>IFERROR(VLOOKUP(D13,DB!A:I,9,0),"")</f>
        <v/>
      </c>
    </row>
    <row r="14" spans="1:13">
      <c r="A14" s="109"/>
      <c r="B14" s="109" t="str">
        <f>IFERROR(VLOOKUP(D14,DB!A:K,11,0),"")</f>
        <v/>
      </c>
      <c r="C14" s="109"/>
      <c r="D14" s="143"/>
      <c r="E14" s="109"/>
      <c r="F14" s="109"/>
      <c r="G14" s="111">
        <f ca="1">IFERROR(NOW()-F14,"")</f>
        <v>45985.104893750002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45985.104893750002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45985.104893750002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45985.104893750002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45985.104893750002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45985.104893750002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45985.104893750002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45985.104893750002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45985.104893750002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45985.104893750002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45985.104893750002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45985.104893750002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45985.104893750002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45985.104893750002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45985.104893750002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45985.104893750002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45985.104893750002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45985.104893750002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45985.104893750002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45985.104893750002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45985.104893750002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45985.104893750002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45985.104893750002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45985.104893750002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45985.104893750002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45985.104893750002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45985.104893750002</v>
      </c>
      <c r="H40" s="109"/>
      <c r="I40" s="109" t="str">
        <f>IFERROR(VLOOKUP(D40,DB!A:F,6,0),"")</f>
        <v/>
      </c>
      <c r="J40" s="109" t="str">
        <f>IFERROR(VLOOKUP(D40,DB!A:G,7,0),"")</f>
        <v/>
      </c>
      <c r="K40" s="109"/>
      <c r="L40" s="109" t="str">
        <f>IFERROR(VLOOKUP(D40,DB!A:I,9,0),"")</f>
        <v/>
      </c>
    </row>
    <row r="41" spans="1:12">
      <c r="A41" s="125"/>
      <c r="B41" s="125" t="str">
        <f>IFERROR(VLOOKUP(D41,DB!A:K,11,0),"")</f>
        <v/>
      </c>
      <c r="C41" s="125"/>
      <c r="D41" s="125"/>
      <c r="E41" s="125"/>
      <c r="F41" s="126"/>
      <c r="G41" s="111">
        <f ca="1">IFERROR(NOW()-F41,"")</f>
        <v>45985.104893750002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45985.104893750002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45985.104893750002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45985.104893750002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45985.104893750002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45985.104893750002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45985.104893750002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45985.104893750002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45985.104893750002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45985.104893750002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45985.104893750002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45985.104893750002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45985.104893750002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45985.104893750002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45985.104893750002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45985.104893750002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45985.104893750002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45985.104893750002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45985.104893750002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45985.104893750002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45985.104893750002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45985.104893750002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45985.104893750002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45985.104893750002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45985.104893750002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45985.104893750002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45985.104893750002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45985.104893750002</v>
      </c>
      <c r="H68" s="126"/>
      <c r="I68" s="125" t="str">
        <f>IFERROR(VLOOKUP(D68,DB!A:F,6,0),"")</f>
        <v/>
      </c>
      <c r="J68" s="125" t="str">
        <f>IFERROR(VLOOKUP(D68,DB!A:G,7,0),"")</f>
        <v/>
      </c>
      <c r="K68" s="125"/>
      <c r="L68" s="125" t="str">
        <f>IFERROR(VLOOKUP(D68,DB!A:I,9,0),"")</f>
        <v/>
      </c>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45985.104893750002</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45985.104893750002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45985.104893750002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45985.104893750002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45985.104893750002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45985.104893750002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45985.104893750002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45985.104893750002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45985.104893750002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45985.104893750002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45985.104893750002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45985.104893750002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45985.104893750002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45985.104893750002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45985.104893750002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45985.104893750002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45985.104893750002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45985.104893750002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45985.104893750002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45985.104893750002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45985.104893750002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45985.104893750002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45985.104893750002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45985.104893750002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45985.104893750002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45985.104893750002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45985.104893750002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45985.104893750002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45985.104893750002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45985.104893750002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45985.104893750002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45985.104893750002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45985.104893750002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45985.104893750002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45985.104893750002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45985.104893750002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45985.104893750002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45985.104893750002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45985.104893750002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45985.104893750002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45985.104893750002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45985.104893750002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45985.104893750002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45985.104893750002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2025-11-23T23:33:00Z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