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192" documentId="13_ncr:1_{F6CB121F-512D-4AA6-A0C1-0FB36C537598}" xr6:coauthVersionLast="47" xr6:coauthVersionMax="47" xr10:uidLastSave="{5CD16DA3-F8CD-4ECB-BD2C-35C91EAE6F02}"/>
  <bookViews>
    <workbookView xWindow="-109" yWindow="-109" windowWidth="26301" windowHeight="14169" firstSheet="6"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1" l="1"/>
  <c r="B5" i="1"/>
  <c r="B6" i="1"/>
  <c r="B7" i="1"/>
  <c r="B8" i="1"/>
  <c r="B9" i="1"/>
  <c r="B10" i="1"/>
  <c r="B11" i="1"/>
  <c r="B12" i="1"/>
  <c r="B13" i="1"/>
  <c r="B14" i="1"/>
  <c r="B15" i="1"/>
  <c r="B16" i="1"/>
  <c r="B17" i="1"/>
  <c r="B18" i="1"/>
  <c r="B19" i="1"/>
  <c r="B20" i="1"/>
  <c r="B21" i="1"/>
  <c r="B22" i="1"/>
  <c r="B23" i="1"/>
  <c r="B5" i="4"/>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226" i="2"/>
  <c r="G226" i="2"/>
  <c r="I226" i="2"/>
  <c r="J226" i="2"/>
  <c r="L226"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3" i="4"/>
  <c r="I3" i="4"/>
  <c r="J3" i="4"/>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B4"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alcChain>
</file>

<file path=xl/sharedStrings.xml><?xml version="1.0" encoding="utf-8"?>
<sst xmlns="http://schemas.openxmlformats.org/spreadsheetml/2006/main" count="179013" uniqueCount="39099">
  <si>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</si>
  <si>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</si>
  <si>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</si>
  <si>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</si>
  <si>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</si>
  <si>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</si>
  <si>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</si>
  <si>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</si>
  <si>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</si>
  <si>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</si>
  <si>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</si>
  <si>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</si>
  <si>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</si>
  <si>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</si>
  <si>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</si>
  <si>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</si>
  <si>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</si>
  <si>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</si>
  <si>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</si>
  <si>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</si>
  <si>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</si>
  <si>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</si>
  <si>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</si>
  <si>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</si>
  <si>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</si>
  <si>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</si>
  <si>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</si>
  <si>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</si>
  <si>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</si>
  <si>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</si>
  <si>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</si>
  <si>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</si>
  <si>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</si>
  <si>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</si>
  <si>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</si>
  <si>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</si>
  <si>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</si>
  <si>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</si>
  <si>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</si>
  <si>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</si>
  <si>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</si>
  <si>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</si>
  <si>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</si>
  <si>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</si>
  <si>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</si>
  <si>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</si>
  <si>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</si>
  <si>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</si>
  <si>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</si>
  <si>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</si>
  <si>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</si>
  <si>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</si>
  <si>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</si>
  <si>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</si>
  <si>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</si>
  <si>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</si>
  <si>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</si>
  <si>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</si>
  <si>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</si>
  <si>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</si>
  <si>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</si>
  <si>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</si>
  <si>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</si>
  <si>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</si>
  <si>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</si>
  <si>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</si>
  <si>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</si>
  <si>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</si>
  <si>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</si>
  <si>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</si>
  <si>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</si>
  <si>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</si>
  <si>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</si>
  <si>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</si>
  <si>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</si>
  <si>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</si>
  <si>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</si>
  <si>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</si>
  <si>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</si>
  <si>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</si>
  <si>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</si>
  <si>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</si>
  <si>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</si>
  <si>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</si>
  <si>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</si>
  <si>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</si>
  <si>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</si>
  <si>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</si>
  <si>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</si>
  <si>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</si>
  <si>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</si>
  <si>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</si>
  <si>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</si>
  <si>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</si>
  <si>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</si>
  <si>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</si>
  <si>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</si>
  <si>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</si>
  <si>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</si>
  <si>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</si>
  <si>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</si>
  <si>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</si>
  <si>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</si>
  <si>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</si>
  <si>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</si>
  <si>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</si>
  <si>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</si>
  <si>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</si>
  <si>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</si>
  <si>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</si>
  <si>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</si>
  <si>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</si>
  <si>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</si>
  <si>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</si>
  <si>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</si>
  <si>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</si>
  <si>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</si>
  <si>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</si>
  <si>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</si>
  <si>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</si>
  <si>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</si>
  <si>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</si>
  <si>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</si>
  <si>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</si>
  <si>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</si>
  <si>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</si>
  <si>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</si>
  <si>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</si>
  <si>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</si>
  <si>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</si>
  <si>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</si>
  <si>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</si>
  <si>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</si>
  <si>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</si>
  <si>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</si>
  <si>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</si>
  <si>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</si>
  <si>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</si>
  <si>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</si>
  <si>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</si>
  <si>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</si>
  <si>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</si>
  <si>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</si>
  <si>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</si>
  <si>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</si>
  <si>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</si>
  <si>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</si>
  <si>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</si>
  <si>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</si>
  <si>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</si>
  <si>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</si>
  <si>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</si>
  <si>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</si>
  <si>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</si>
  <si>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</si>
  <si>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</si>
  <si>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</si>
  <si>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</si>
  <si>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</si>
  <si>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</si>
  <si>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</si>
  <si>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</si>
  <si>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</si>
  <si>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</si>
  <si>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</si>
  <si>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</si>
  <si>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</si>
  <si>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</si>
  <si>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</si>
  <si>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</si>
  <si>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</si>
  <si>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</si>
  <si>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</si>
  <si>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</si>
  <si>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</si>
  <si>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</si>
  <si>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</si>
  <si>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</si>
  <si>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</si>
  <si>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</si>
  <si>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</si>
  <si>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</si>
  <si>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</si>
  <si>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</si>
  <si>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</si>
  <si>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</si>
  <si>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</si>
  <si>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</si>
  <si>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</si>
  <si>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</si>
  <si>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</si>
  <si>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</si>
  <si>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</si>
  <si>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</si>
  <si>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</si>
  <si>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</si>
  <si>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</si>
  <si>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</si>
  <si>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</si>
  <si>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</si>
  <si>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</si>
  <si>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</si>
  <si>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</si>
  <si>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</si>
  <si>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</si>
  <si>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</si>
  <si>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</si>
  <si>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</si>
  <si>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</si>
  <si>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</si>
  <si>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</si>
  <si>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</si>
  <si>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</si>
  <si>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</si>
  <si>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</si>
  <si>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</si>
  <si>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</si>
  <si>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</si>
  <si>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</si>
  <si>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</si>
  <si>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</si>
  <si>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</si>
  <si>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</si>
  <si>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</si>
  <si>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</si>
  <si>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</si>
  <si>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</si>
  <si>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</si>
  <si>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</si>
  <si>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</si>
  <si>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</si>
  <si>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</si>
  <si>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</si>
  <si>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</si>
  <si>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</si>
  <si>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</si>
  <si>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</si>
  <si>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</si>
  <si>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</si>
  <si>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</si>
  <si>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</si>
  <si>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</si>
  <si>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</si>
  <si>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</si>
  <si>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</si>
  <si>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</si>
  <si>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</si>
  <si>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</si>
  <si>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</si>
  <si>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</si>
  <si>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</si>
  <si>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</si>
  <si>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</si>
  <si>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</si>
  <si>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</si>
  <si>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</si>
  <si>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</si>
  <si>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</si>
  <si>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</si>
  <si>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</si>
  <si>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</si>
  <si>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</si>
  <si>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</si>
  <si>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</si>
  <si>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</si>
  <si>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</si>
  <si>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</si>
  <si>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</si>
  <si>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</si>
  <si>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</si>
  <si>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</si>
  <si>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</si>
  <si>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</si>
  <si>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</si>
  <si>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</si>
  <si>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</si>
  <si>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</si>
  <si>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</si>
  <si>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</si>
  <si>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</si>
  <si>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</si>
  <si>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</si>
  <si>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</si>
  <si>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</si>
  <si>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</si>
  <si>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</si>
  <si>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</si>
  <si>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</si>
  <si>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</si>
  <si>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</si>
  <si>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</si>
  <si>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</si>
  <si>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</si>
  <si>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</si>
  <si>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</si>
  <si>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</si>
  <si>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</si>
  <si>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</si>
  <si>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</si>
  <si>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</si>
  <si>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</si>
  <si>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</si>
  <si>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</si>
  <si>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</si>
  <si>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</si>
  <si>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</si>
  <si>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</si>
  <si>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</si>
  <si>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</si>
  <si>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</si>
  <si>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</si>
  <si>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</si>
  <si>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</si>
  <si>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</si>
  <si>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</si>
  <si>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</si>
  <si>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</si>
  <si>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</si>
  <si>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</si>
  <si>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</si>
  <si>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</si>
  <si>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</si>
  <si>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</si>
  <si>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</si>
  <si>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</si>
  <si>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</si>
  <si>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</si>
  <si>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</si>
  <si>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</si>
  <si>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</si>
  <si>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</si>
  <si>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</si>
  <si>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</si>
  <si>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</si>
  <si>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</si>
  <si>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</si>
  <si>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</si>
  <si>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</si>
  <si>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</si>
  <si>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</si>
  <si>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</si>
  <si>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</si>
  <si>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</si>
  <si>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</si>
  <si>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</si>
  <si>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</si>
  <si>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</si>
  <si>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</si>
  <si>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</si>
  <si>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</si>
  <si>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</si>
  <si>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</si>
  <si>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</si>
  <si>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</si>
  <si>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</si>
  <si>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</si>
  <si>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</si>
  <si>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</si>
  <si>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</si>
  <si>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</si>
  <si>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</si>
  <si>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</si>
  <si>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</si>
  <si>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</si>
  <si>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</si>
  <si>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</si>
  <si>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</si>
  <si>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</si>
  <si>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</si>
  <si>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</si>
  <si>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</si>
  <si>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</si>
  <si>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</si>
  <si>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</si>
  <si>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</si>
  <si>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</si>
  <si>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</si>
  <si>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</si>
  <si>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</si>
  <si>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</si>
  <si>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</si>
  <si>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</si>
  <si>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</si>
  <si>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</si>
  <si>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</si>
  <si>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</si>
  <si>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</si>
  <si>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</si>
  <si>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</si>
  <si>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</si>
  <si>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</si>
  <si>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</si>
  <si>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</si>
  <si>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</si>
  <si>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</si>
  <si>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</si>
  <si>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</si>
  <si>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</si>
  <si>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</si>
  <si>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</si>
  <si>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</si>
  <si>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</si>
  <si>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</si>
  <si>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</si>
  <si>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</si>
  <si>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</si>
  <si>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</si>
  <si>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</si>
  <si>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</si>
  <si>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</si>
  <si>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</si>
  <si>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</si>
  <si>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</si>
  <si>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</si>
  <si>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</si>
  <si>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</si>
  <si>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</si>
  <si>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</si>
  <si>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</si>
  <si>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</si>
  <si>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</si>
  <si>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</si>
  <si>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</si>
  <si>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</si>
  <si>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</si>
  <si>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</si>
  <si>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</si>
  <si>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</si>
  <si>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</si>
  <si>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</si>
  <si>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</si>
  <si>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</si>
  <si>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</si>
  <si>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</si>
  <si>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</si>
  <si>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</si>
  <si>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</si>
  <si>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</si>
  <si>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</si>
  <si>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</si>
  <si>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</si>
  <si>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</si>
  <si>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</si>
  <si>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</si>
  <si>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</si>
  <si>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</si>
  <si>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</si>
  <si>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</si>
  <si>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</si>
  <si>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</si>
  <si>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</si>
  <si>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</si>
  <si>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</si>
  <si>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</si>
  <si>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</si>
  <si>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</si>
  <si>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</si>
  <si>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</si>
  <si>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</si>
  <si>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</si>
  <si>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</si>
  <si>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</si>
  <si>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</si>
  <si>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</si>
  <si>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</si>
  <si>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</si>
  <si>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</si>
  <si>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</si>
  <si>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</si>
  <si>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</si>
  <si>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</si>
  <si>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</si>
  <si>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</si>
  <si>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</si>
  <si>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</si>
  <si>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</si>
  <si>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</si>
  <si>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</si>
  <si>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</si>
  <si>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</si>
  <si>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</si>
  <si>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</si>
  <si>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</si>
  <si>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</si>
  <si>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</si>
  <si>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</si>
  <si>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</si>
  <si>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</si>
  <si>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</si>
  <si>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</si>
  <si>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</si>
  <si>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</si>
  <si>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</si>
  <si>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</si>
  <si>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</si>
  <si>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</si>
  <si>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</si>
  <si>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</si>
  <si>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</si>
  <si>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</si>
  <si>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</si>
  <si>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</si>
  <si>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</si>
  <si>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</si>
  <si>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</si>
  <si>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</si>
  <si>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</si>
  <si>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</si>
  <si>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</si>
  <si>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</si>
  <si>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</si>
  <si>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</si>
  <si>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</si>
  <si>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</si>
  <si>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</si>
  <si>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</si>
  <si>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</si>
  <si>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</si>
  <si>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</si>
  <si>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</si>
  <si>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</si>
  <si>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</si>
  <si>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</si>
  <si>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</si>
  <si>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</si>
  <si>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</si>
  <si>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</si>
  <si>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</si>
  <si>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</si>
  <si>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</si>
  <si>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</si>
  <si>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</si>
  <si>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</si>
  <si>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</si>
  <si>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</si>
  <si>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</si>
  <si>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</si>
  <si>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</si>
  <si>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</si>
  <si>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</si>
  <si>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</si>
  <si>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</si>
  <si>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</si>
  <si>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</si>
  <si>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</si>
  <si>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</si>
  <si>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</si>
  <si>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</si>
  <si>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</si>
  <si>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</si>
  <si>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</si>
  <si>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</si>
  <si>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</si>
  <si>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</si>
  <si>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</si>
  <si>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</si>
  <si>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</si>
  <si>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</si>
  <si>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</si>
  <si>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</si>
  <si>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</si>
  <si>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</si>
  <si>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</si>
  <si>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</si>
  <si>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</si>
  <si>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</si>
  <si>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</si>
  <si>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</si>
  <si>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</si>
  <si>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</si>
  <si>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</si>
  <si>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</si>
  <si>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</si>
  <si>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</si>
  <si>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</si>
  <si>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</si>
  <si>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</si>
  <si>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</si>
  <si>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</si>
  <si>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</si>
  <si>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</si>
  <si>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</si>
  <si>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</si>
  <si>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</si>
  <si>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</si>
  <si>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</si>
  <si>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</si>
  <si>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</si>
  <si>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</si>
  <si>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</si>
  <si>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</si>
  <si>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</si>
  <si>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</si>
  <si>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</si>
  <si>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</si>
  <si>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</si>
  <si>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</si>
  <si>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</si>
  <si>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</si>
  <si>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</si>
  <si>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</si>
  <si>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</si>
  <si>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</si>
  <si>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</si>
  <si>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</si>
  <si>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</si>
  <si>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</si>
  <si>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</si>
  <si>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</si>
  <si>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</si>
  <si>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</si>
  <si>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</si>
  <si>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</si>
  <si>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</si>
  <si>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</si>
  <si>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</si>
  <si>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</si>
  <si>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</si>
  <si>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</si>
  <si>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</si>
  <si>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</si>
  <si>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</si>
  <si>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</si>
  <si>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</si>
  <si>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</si>
  <si>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</si>
  <si>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</si>
  <si>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</si>
  <si>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</si>
  <si>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</si>
  <si>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</si>
  <si>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</si>
  <si>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</si>
  <si>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</si>
  <si>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</si>
  <si>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</si>
  <si>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</si>
  <si>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</si>
  <si>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</si>
  <si>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</si>
  <si>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</si>
  <si>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</si>
  <si>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</si>
  <si>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</si>
  <si>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</si>
  <si>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</si>
  <si>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</si>
  <si>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</si>
  <si>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</si>
  <si>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</si>
  <si>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</si>
  <si>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</si>
  <si>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</si>
  <si>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</si>
  <si>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</si>
  <si>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</si>
  <si>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</si>
  <si>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</si>
  <si>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</si>
  <si>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</si>
  <si>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</si>
  <si>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</si>
  <si>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</si>
  <si>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</si>
  <si>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</si>
  <si>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</si>
  <si>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</si>
  <si>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</si>
  <si>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</si>
  <si>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</si>
  <si>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</si>
  <si>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</si>
  <si>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</si>
  <si>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</si>
  <si>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</si>
  <si>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</si>
  <si>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</si>
  <si>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</si>
  <si>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</si>
  <si>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</si>
  <si>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</si>
  <si>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</si>
  <si>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</si>
  <si>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</si>
  <si>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</si>
  <si>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</si>
  <si>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</si>
  <si>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</si>
  <si>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</si>
  <si>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</si>
  <si>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</si>
  <si>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</si>
  <si>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</si>
  <si>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</si>
  <si>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</si>
  <si>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</si>
  <si>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</si>
  <si>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</si>
  <si>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</si>
  <si>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</si>
  <si>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</si>
  <si>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</si>
  <si>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</si>
  <si>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</si>
  <si>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</si>
  <si>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</si>
  <si>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</si>
  <si>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</si>
  <si>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</si>
  <si>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</si>
  <si>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</si>
  <si>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</si>
  <si>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</si>
  <si>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</si>
  <si>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</si>
  <si>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</si>
  <si>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</si>
  <si>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</si>
  <si>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</si>
  <si>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</si>
  <si>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</si>
  <si>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</si>
  <si>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</si>
  <si>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</si>
  <si>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</si>
  <si>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</si>
  <si>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</si>
  <si>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</si>
  <si>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</si>
  <si>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</si>
  <si>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</si>
  <si>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</si>
  <si>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</si>
  <si>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</si>
  <si>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</si>
  <si>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</si>
  <si>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</si>
  <si>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</si>
  <si>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</si>
  <si>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</si>
  <si>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</si>
  <si>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</si>
  <si>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</si>
  <si>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</si>
  <si>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</si>
  <si>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</si>
  <si>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</si>
  <si>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</si>
  <si>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</si>
  <si>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</si>
  <si>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</si>
  <si>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</si>
  <si>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</si>
  <si>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</si>
  <si>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</si>
  <si>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</si>
  <si>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</si>
  <si>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</si>
  <si>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</si>
  <si>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</si>
  <si>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</si>
  <si>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</si>
  <si>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</si>
  <si>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</si>
  <si>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</si>
  <si>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</si>
  <si>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</si>
  <si>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</si>
  <si>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</si>
  <si>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</si>
  <si>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</si>
  <si>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</si>
  <si>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</si>
  <si>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</si>
  <si>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</si>
  <si>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</si>
  <si>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</si>
  <si>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</si>
  <si>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</si>
  <si>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</si>
  <si>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</si>
  <si>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</si>
  <si>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</si>
  <si>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</si>
  <si>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</si>
  <si>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</si>
  <si>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</si>
  <si>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</si>
  <si>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</si>
  <si>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</si>
  <si>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</si>
  <si>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</si>
  <si>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</si>
  <si>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</si>
  <si>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</si>
  <si>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</si>
  <si>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</si>
  <si>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</si>
  <si>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</si>
  <si>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</si>
  <si>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</si>
  <si>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</si>
  <si>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</si>
  <si>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</si>
  <si>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</si>
  <si>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</si>
  <si>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</si>
  <si>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</si>
  <si>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</si>
  <si>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</si>
  <si>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</si>
  <si>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</si>
  <si>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</si>
  <si>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</si>
  <si>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</si>
  <si>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</si>
  <si>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</si>
  <si>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</si>
  <si>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</si>
  <si>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</si>
  <si>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</si>
  <si>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</si>
  <si>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</si>
  <si>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</si>
  <si>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</si>
  <si>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</si>
  <si>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</si>
  <si>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</si>
  <si>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</si>
  <si>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</si>
  <si>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</si>
  <si>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</si>
  <si>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</si>
  <si>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</si>
  <si>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</si>
  <si>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</si>
  <si>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</si>
  <si>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</si>
  <si>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</si>
  <si>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</si>
  <si>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</si>
  <si>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</si>
  <si>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</si>
  <si>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</si>
  <si>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</si>
  <si>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</si>
  <si>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</si>
  <si>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</si>
  <si>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</si>
  <si>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</si>
  <si>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</si>
  <si>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</si>
  <si>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</si>
  <si>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</si>
  <si>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</si>
  <si>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</si>
  <si>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</si>
  <si>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</si>
  <si>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</si>
  <si>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</si>
  <si>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</si>
  <si>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</si>
  <si>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</si>
  <si>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</si>
  <si>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</si>
  <si>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</si>
  <si>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</si>
  <si>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</si>
  <si>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</si>
  <si>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</si>
  <si>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</si>
  <si>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</si>
  <si>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</si>
  <si>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</si>
  <si>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</si>
  <si>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</si>
  <si>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</si>
  <si>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</si>
  <si>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</si>
  <si>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</si>
  <si>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</si>
  <si>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</si>
  <si>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</si>
  <si>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</si>
  <si>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</si>
  <si>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</si>
  <si>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</si>
  <si>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</si>
  <si>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</si>
  <si>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</si>
  <si>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</si>
  <si>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</si>
  <si>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</si>
  <si>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</si>
  <si>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</si>
  <si>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</si>
  <si>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</si>
  <si>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</si>
  <si>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</si>
  <si>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</si>
  <si>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</si>
  <si>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</si>
  <si>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</si>
  <si>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</si>
  <si>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</si>
  <si>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</si>
  <si>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</si>
  <si>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</si>
  <si>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</si>
  <si>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</si>
  <si>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</si>
  <si>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</si>
  <si>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</si>
  <si>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</si>
  <si>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</si>
  <si>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</si>
  <si>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</si>
  <si>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</si>
  <si>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</si>
  <si>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</si>
  <si>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</si>
  <si>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</si>
  <si>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</si>
  <si>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</si>
  <si>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</si>
  <si>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</si>
  <si>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</si>
  <si>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</si>
  <si>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</si>
  <si>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</si>
  <si>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</si>
  <si>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</si>
  <si>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</si>
  <si>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</si>
  <si>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</si>
  <si>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</si>
  <si>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</si>
  <si>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</si>
  <si>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</si>
  <si>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</si>
  <si>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</si>
  <si>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</si>
  <si>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</si>
  <si>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</si>
  <si>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</si>
  <si>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</si>
  <si>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</si>
  <si>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</si>
  <si>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</si>
  <si>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</si>
  <si>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</si>
  <si>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</si>
  <si>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</si>
  <si>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</si>
  <si>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</si>
  <si>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</si>
  <si>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</si>
  <si>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</si>
  <si>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</si>
  <si>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</si>
  <si>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</si>
  <si>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</si>
  <si>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</si>
  <si>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</si>
  <si>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</si>
  <si>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</si>
  <si>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</si>
  <si>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</si>
  <si>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</si>
  <si>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</si>
  <si>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</si>
  <si>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</si>
  <si>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</si>
  <si>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</si>
  <si>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</si>
  <si>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</si>
  <si>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</si>
  <si>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</si>
  <si>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</si>
  <si>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</si>
  <si>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</si>
  <si>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</si>
  <si>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</si>
  <si>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</si>
  <si>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</si>
  <si>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</si>
  <si>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</si>
  <si>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</si>
  <si>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</si>
  <si>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</si>
  <si>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</si>
  <si>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</si>
  <si>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</si>
  <si>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</si>
  <si>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</si>
  <si>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</si>
  <si>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</si>
  <si>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</si>
  <si>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</si>
  <si>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</si>
  <si>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</si>
  <si>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</si>
  <si>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</si>
  <si>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</si>
  <si>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</si>
  <si>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</si>
  <si>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</si>
  <si>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</si>
  <si>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</si>
  <si>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</si>
  <si>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</si>
  <si>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</si>
  <si>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</si>
  <si>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</si>
  <si>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</si>
  <si>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</si>
  <si>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</si>
  <si>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</si>
  <si>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</si>
  <si>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</si>
  <si>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</si>
  <si>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</si>
  <si>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</si>
  <si>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</si>
  <si>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</si>
  <si>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</si>
  <si>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</si>
  <si>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</si>
  <si>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</si>
  <si>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</si>
  <si>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</si>
  <si>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</si>
  <si>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</si>
  <si>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</si>
  <si>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</si>
  <si>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</si>
  <si>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</si>
  <si>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</si>
  <si>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</si>
  <si>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</si>
  <si>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</si>
  <si>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</si>
  <si>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</si>
  <si>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</si>
  <si>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</si>
  <si>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</si>
  <si>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</si>
  <si>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</si>
  <si>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</si>
  <si>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</si>
  <si>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</si>
  <si>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</si>
  <si>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</si>
  <si>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</si>
  <si>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</si>
  <si>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</si>
  <si>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</si>
  <si>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</si>
  <si>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</si>
  <si>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</si>
  <si>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</si>
  <si>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</si>
  <si>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</si>
  <si>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</si>
  <si>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</si>
  <si>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</si>
  <si>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</si>
  <si>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</si>
  <si>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</si>
  <si>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</si>
  <si>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</si>
  <si>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</si>
  <si>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</si>
  <si>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</si>
  <si>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</si>
  <si>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</si>
  <si>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</si>
  <si>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</si>
  <si>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</si>
  <si>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</si>
  <si>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</si>
  <si>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</si>
  <si>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</si>
  <si>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</si>
  <si>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</si>
  <si>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</si>
  <si>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</si>
  <si>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</si>
  <si>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</si>
  <si>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</si>
  <si>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</si>
  <si>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</si>
  <si>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</si>
  <si>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</si>
  <si>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</si>
  <si>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</si>
  <si>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</si>
  <si>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</si>
  <si>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</si>
  <si>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</si>
  <si>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</si>
  <si>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</si>
  <si>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</si>
  <si>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</si>
  <si>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</si>
  <si>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</si>
  <si>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</si>
  <si>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</si>
  <si>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</si>
  <si>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</si>
  <si>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</si>
  <si>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</si>
  <si>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</si>
  <si>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</si>
  <si>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</si>
  <si>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</si>
  <si>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</si>
  <si>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</si>
  <si>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</si>
  <si>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</si>
  <si>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</si>
  <si>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</si>
  <si>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</si>
  <si>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</si>
  <si>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</si>
  <si>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</si>
  <si>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</si>
  <si>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</si>
  <si>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</si>
  <si>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</si>
  <si>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</si>
  <si>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</si>
  <si>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</si>
  <si>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</si>
  <si>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</si>
  <si>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</si>
  <si>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</si>
  <si>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</si>
  <si>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</si>
  <si>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</si>
  <si>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</si>
  <si>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</si>
  <si>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</si>
  <si>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</si>
  <si>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</si>
  <si>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</si>
  <si>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</si>
  <si>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</si>
  <si>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</si>
  <si>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</si>
  <si>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</si>
  <si>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</si>
  <si>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</si>
  <si>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</si>
  <si>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</si>
  <si>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</si>
  <si>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</si>
  <si>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</si>
  <si>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</si>
  <si>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</si>
  <si>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</si>
  <si>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</si>
  <si>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</si>
  <si>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</si>
  <si>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</si>
  <si>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</si>
  <si>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</si>
  <si>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</si>
  <si>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</si>
  <si>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</si>
  <si>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</si>
  <si>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</si>
  <si>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</si>
  <si>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</si>
  <si>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</si>
  <si>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</si>
  <si>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</si>
  <si>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</si>
  <si>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</si>
  <si>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</si>
  <si>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</si>
  <si>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</si>
  <si>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</si>
  <si>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</si>
  <si>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</si>
  <si>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</si>
  <si>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</si>
  <si>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</si>
  <si>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</si>
  <si>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</si>
  <si>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</si>
  <si>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</si>
  <si>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</si>
  <si>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</si>
  <si>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</si>
  <si>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</si>
  <si>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</si>
  <si>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</si>
  <si>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</si>
  <si>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</si>
  <si>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</si>
  <si>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</si>
  <si>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</si>
  <si>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</si>
  <si>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</si>
  <si>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</si>
  <si>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</si>
  <si>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</si>
  <si>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</si>
  <si>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</si>
  <si>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</si>
  <si>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</si>
  <si>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</si>
  <si>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</si>
  <si>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</si>
  <si>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</si>
  <si>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</si>
  <si>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</si>
  <si>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</si>
  <si>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</si>
  <si>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</si>
  <si>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</si>
  <si>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</si>
  <si>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</si>
  <si>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</si>
  <si>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</si>
  <si>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</si>
  <si>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</si>
  <si>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</si>
  <si>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</si>
  <si>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</si>
  <si>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</si>
  <si>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</si>
  <si>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</si>
  <si>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</si>
  <si>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</si>
  <si>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</si>
  <si>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</si>
  <si>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</si>
  <si>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</si>
  <si>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</si>
  <si>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</si>
  <si>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</si>
  <si>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</si>
  <si>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</si>
  <si>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</si>
  <si>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</si>
  <si>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</si>
  <si>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</si>
  <si>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</si>
  <si>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</si>
  <si>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</si>
  <si>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</si>
  <si>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</si>
  <si>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</si>
  <si>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</si>
  <si>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</si>
  <si>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</si>
  <si>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</si>
  <si>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</si>
  <si>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</si>
  <si>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</si>
  <si>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</si>
  <si>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</si>
  <si>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</si>
  <si>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</si>
  <si>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</si>
  <si>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</si>
  <si>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</si>
  <si>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</si>
  <si>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</si>
  <si>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</si>
  <si>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</si>
  <si>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</si>
  <si>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</si>
  <si>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</si>
  <si>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</si>
  <si>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</si>
  <si>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</si>
  <si>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</si>
  <si>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</si>
  <si>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</si>
  <si>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</si>
  <si>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</si>
  <si>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</si>
  <si>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</si>
  <si>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</si>
  <si>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</si>
  <si>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</si>
  <si>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</si>
  <si>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</si>
  <si>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</si>
  <si>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</si>
  <si>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</si>
  <si>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</si>
  <si>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</si>
  <si>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</si>
  <si>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</si>
  <si>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</si>
  <si>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</si>
  <si>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</si>
  <si>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</si>
  <si>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</si>
  <si>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</si>
  <si>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</si>
  <si>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</si>
  <si>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</si>
  <si>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</si>
  <si>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</si>
  <si>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</si>
  <si>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</si>
  <si>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</si>
  <si>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</si>
  <si>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</si>
  <si>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</si>
  <si>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</si>
  <si>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</si>
  <si>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</si>
  <si>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</si>
  <si>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</si>
  <si>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</si>
  <si>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</si>
  <si>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</si>
  <si>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</si>
  <si>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</si>
  <si>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</si>
  <si>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</si>
  <si>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</si>
  <si>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</si>
  <si>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</si>
  <si>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</si>
  <si>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</si>
  <si>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</si>
  <si>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</si>
  <si>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</si>
  <si>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</si>
  <si>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</si>
  <si>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</si>
  <si>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</si>
  <si>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</si>
  <si>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</si>
  <si>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</si>
  <si>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</si>
  <si>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</si>
  <si>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</si>
  <si>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</si>
  <si>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</si>
  <si>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</si>
  <si>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</si>
  <si>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</si>
  <si>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</si>
  <si>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</si>
  <si>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</si>
  <si>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</si>
  <si>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</si>
  <si>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</si>
  <si>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</si>
  <si>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</si>
  <si>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</si>
  <si>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</si>
  <si>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</si>
  <si>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</si>
  <si>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</si>
  <si>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</si>
  <si>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</si>
  <si>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</si>
  <si>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</si>
  <si>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</si>
  <si>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</si>
  <si>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</si>
  <si>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</si>
  <si>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</si>
  <si>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</si>
  <si>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</si>
  <si>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</si>
  <si>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</si>
  <si>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</si>
  <si>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</si>
  <si>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</si>
  <si>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</si>
  <si>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</si>
  <si>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</si>
  <si>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</si>
  <si>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</si>
  <si>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</si>
  <si>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</si>
  <si>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</si>
  <si>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</si>
  <si>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</si>
  <si>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</si>
  <si>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</si>
  <si>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</si>
  <si>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</si>
  <si>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</si>
  <si>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</si>
  <si>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</si>
  <si>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</si>
  <si>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</si>
  <si>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</si>
  <si>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</si>
  <si>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</si>
  <si>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</si>
  <si>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</si>
  <si>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</si>
  <si>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</si>
  <si>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</si>
  <si>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</si>
  <si>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</si>
  <si>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</si>
  <si>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</si>
  <si>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</si>
  <si>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</si>
  <si>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</si>
  <si>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</si>
  <si>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</si>
  <si>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</si>
  <si>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</si>
  <si>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</si>
  <si>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</si>
  <si>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</si>
  <si>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</si>
  <si>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</si>
  <si>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</si>
  <si>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</si>
  <si>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</si>
  <si>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</si>
  <si>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</si>
  <si>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</si>
  <si>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</si>
  <si>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</si>
  <si>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</si>
  <si>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</si>
  <si>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</si>
  <si>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</si>
  <si>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</si>
  <si>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</si>
  <si>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</si>
  <si>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</si>
  <si>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</si>
  <si>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</si>
  <si>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</si>
  <si>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</si>
  <si>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</si>
  <si>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</si>
  <si>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</si>
  <si>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</si>
  <si>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</si>
  <si>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</si>
  <si>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</si>
  <si>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</si>
  <si>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</si>
  <si>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</si>
  <si>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</si>
  <si>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</si>
  <si>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</si>
  <si>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</si>
  <si>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</si>
  <si>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</si>
  <si>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</si>
  <si>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</si>
  <si>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</si>
  <si>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</si>
  <si>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</si>
  <si>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</si>
  <si>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</si>
  <si>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</si>
  <si>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</si>
  <si>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</si>
  <si>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</si>
  <si>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</si>
  <si>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</si>
  <si>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</si>
  <si>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</si>
  <si>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</si>
  <si>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</si>
  <si>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</si>
  <si>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</si>
  <si>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</si>
  <si>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</si>
  <si>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</si>
  <si>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</si>
  <si>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</si>
  <si>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</si>
  <si>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</si>
  <si>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</si>
  <si>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</si>
  <si>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</si>
  <si>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</si>
  <si>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</si>
  <si>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</si>
  <si>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</si>
  <si>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</si>
  <si>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</si>
  <si>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</si>
  <si>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</si>
  <si>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</si>
  <si>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</si>
  <si>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</si>
  <si>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</si>
  <si>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</si>
  <si>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</si>
  <si>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</si>
  <si>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</si>
  <si>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</si>
  <si>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</si>
  <si>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</si>
  <si>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</si>
  <si>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</si>
  <si>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</si>
  <si>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</si>
  <si>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</si>
  <si>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</si>
  <si>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</si>
  <si>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</si>
  <si>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</si>
  <si>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</si>
  <si>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</si>
  <si>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</si>
  <si>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</si>
  <si>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</si>
  <si>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</si>
  <si>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</si>
  <si>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</si>
  <si>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</si>
  <si>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</si>
  <si>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</si>
  <si>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</si>
  <si>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</si>
  <si>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</si>
  <si>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</si>
  <si>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</si>
  <si>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</si>
  <si>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</si>
  <si>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</si>
  <si>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</si>
  <si>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</si>
  <si>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</si>
  <si>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</si>
  <si>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</si>
  <si>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</si>
  <si>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</si>
  <si>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</si>
  <si>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</si>
  <si>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</si>
  <si>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</si>
  <si>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</si>
  <si>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</si>
  <si>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</si>
  <si>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</si>
  <si>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</si>
  <si>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</si>
  <si>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</si>
  <si>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</si>
  <si>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</si>
  <si>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</si>
  <si>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</si>
  <si>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</si>
  <si>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</si>
  <si>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</si>
  <si>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</si>
  <si>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</si>
  <si>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</si>
  <si>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</si>
  <si>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</si>
  <si>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</si>
  <si>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</si>
  <si>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</si>
  <si>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</si>
  <si>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</si>
  <si>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</si>
  <si>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</si>
  <si>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</si>
  <si>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</si>
  <si>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</si>
  <si>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</si>
  <si>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</si>
  <si>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</si>
  <si>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</si>
  <si>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</si>
  <si>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</si>
  <si>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</si>
  <si>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</si>
  <si>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</si>
  <si>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</si>
  <si>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</si>
  <si>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</si>
  <si>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</si>
  <si>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</si>
  <si>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</si>
  <si>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</si>
  <si>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</si>
  <si>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</si>
  <si>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</si>
  <si>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</si>
  <si>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</si>
  <si>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</si>
  <si>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</si>
  <si>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</si>
  <si>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</si>
  <si>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</si>
  <si>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</si>
  <si>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</si>
  <si>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</si>
  <si>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</si>
  <si>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</si>
  <si>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</si>
  <si>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</si>
  <si>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</si>
  <si>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</si>
  <si>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</si>
  <si>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</si>
  <si>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</si>
  <si>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</si>
  <si>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</si>
  <si>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</si>
  <si>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</si>
  <si>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</si>
  <si>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</si>
  <si>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</si>
  <si>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</si>
  <si>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</si>
  <si>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</si>
  <si>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</si>
  <si>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</si>
  <si>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</si>
  <si>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</si>
  <si>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</si>
  <si>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</si>
  <si>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</si>
  <si>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</si>
  <si>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</si>
  <si>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</si>
  <si>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</si>
  <si>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</si>
  <si>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</si>
  <si>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</si>
  <si>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</si>
  <si>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</si>
  <si>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</si>
  <si>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</si>
  <si>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</si>
  <si>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</si>
  <si>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</si>
  <si>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</si>
  <si>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</si>
  <si>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</si>
  <si>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</si>
  <si>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</si>
  <si>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</si>
  <si>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</si>
  <si>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</si>
  <si>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</si>
  <si>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</si>
  <si>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</si>
  <si>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</si>
  <si>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</si>
  <si>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</si>
  <si>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</si>
  <si>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</si>
  <si>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</si>
  <si>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</si>
  <si>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</si>
  <si>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</si>
  <si>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</si>
  <si>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</si>
  <si>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</si>
  <si>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</si>
  <si>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</si>
  <si>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</si>
  <si>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</si>
  <si>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</si>
  <si>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</si>
  <si>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</si>
  <si>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</si>
  <si>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</si>
  <si>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</si>
  <si>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</si>
  <si>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</si>
  <si>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</si>
  <si>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</si>
  <si>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</si>
  <si>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</si>
  <si>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</si>
  <si>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</si>
  <si>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</si>
  <si>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</si>
  <si>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</si>
  <si>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</si>
  <si>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</si>
  <si>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</si>
  <si>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</si>
  <si>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</si>
  <si>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</si>
  <si>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</si>
  <si>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</si>
  <si>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</si>
  <si>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</si>
  <si>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</si>
  <si>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</si>
  <si>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</si>
  <si>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</si>
  <si>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</si>
  <si>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</si>
  <si>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</si>
  <si>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</si>
  <si>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</si>
  <si>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</si>
  <si>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</si>
  <si>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</si>
  <si>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</si>
  <si>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</si>
  <si>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</si>
  <si>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</si>
  <si>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</si>
  <si>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</si>
  <si>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</si>
  <si>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</si>
  <si>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</si>
  <si>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</si>
  <si>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</si>
  <si>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</si>
  <si>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</si>
  <si>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</si>
  <si>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</si>
  <si>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</si>
  <si>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</si>
  <si>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</si>
  <si>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</si>
  <si>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</si>
  <si>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</si>
  <si>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</si>
  <si>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</si>
  <si>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</si>
  <si>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</si>
  <si>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</si>
  <si>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</si>
  <si>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</si>
  <si>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</si>
  <si>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</si>
  <si>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</si>
  <si>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</si>
  <si>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</si>
  <si>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</si>
  <si>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</si>
  <si>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</si>
  <si>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</si>
  <si>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</si>
  <si>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</si>
  <si>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</si>
  <si>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</si>
  <si>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</si>
  <si>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</si>
  <si>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</si>
  <si>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</si>
  <si>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</si>
  <si>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</si>
  <si>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</si>
  <si>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</si>
  <si>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</si>
  <si>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</si>
  <si>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</si>
  <si>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</si>
  <si>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</si>
  <si>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</si>
  <si>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</si>
  <si>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</si>
  <si>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</si>
  <si>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</si>
  <si>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</si>
  <si>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</si>
  <si>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</si>
  <si>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</si>
  <si>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</si>
  <si>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</si>
  <si>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</si>
  <si>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</si>
  <si>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</si>
  <si>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</si>
  <si>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</si>
  <si>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</si>
  <si>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</si>
  <si>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</si>
  <si>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</si>
  <si>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</si>
  <si>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</si>
  <si>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</si>
  <si>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</si>
  <si>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</si>
  <si>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</si>
  <si>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</si>
  <si>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</si>
  <si>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</si>
  <si>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</si>
  <si>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</si>
  <si>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</si>
  <si>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</si>
  <si>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</si>
  <si>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</si>
  <si>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</si>
  <si>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</si>
  <si>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</si>
  <si>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</si>
  <si>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</si>
  <si>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</si>
  <si>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</si>
  <si>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</si>
  <si>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</si>
  <si>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</si>
  <si>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</si>
  <si>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</si>
  <si>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</si>
  <si>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</si>
  <si>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</si>
  <si>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</si>
  <si>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</si>
  <si>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</si>
  <si>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</si>
  <si>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</si>
  <si>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</si>
  <si>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</si>
  <si>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</si>
  <si>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</si>
  <si>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</si>
  <si>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</si>
  <si>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</si>
  <si>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</si>
  <si>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</si>
  <si>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</si>
  <si>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</si>
  <si>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</si>
  <si>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</si>
  <si>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</si>
  <si>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</si>
  <si>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</si>
  <si>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</si>
  <si>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</si>
  <si>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</si>
  <si>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</si>
  <si>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</si>
  <si>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</si>
  <si>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</si>
  <si>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</si>
  <si>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</si>
  <si>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</si>
  <si>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</si>
  <si>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</si>
  <si>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</si>
  <si>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</si>
  <si>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</si>
  <si>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</si>
  <si>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</si>
  <si>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</si>
  <si>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</si>
  <si>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</si>
  <si>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</si>
  <si>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</si>
  <si>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</si>
  <si>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</si>
  <si>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</si>
  <si>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</si>
  <si>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</si>
  <si>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</si>
  <si>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</si>
  <si>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</si>
  <si>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</si>
  <si>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</si>
  <si>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</si>
  <si>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</si>
  <si>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</si>
  <si>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</si>
  <si>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</si>
  <si>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</si>
  <si>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</si>
  <si>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</si>
  <si>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</si>
  <si>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</si>
  <si>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</si>
  <si>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</si>
  <si>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</si>
  <si>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</si>
  <si>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</si>
  <si>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</si>
  <si>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</si>
  <si>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</si>
  <si>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</si>
  <si>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</si>
  <si>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</si>
  <si>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</si>
  <si>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</si>
  <si>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</si>
  <si>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</si>
  <si>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</si>
  <si>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</si>
  <si>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</si>
  <si>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</si>
  <si>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</si>
  <si>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</si>
  <si>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</si>
  <si>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</si>
  <si>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</si>
  <si>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</si>
  <si>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</si>
  <si>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</si>
  <si>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</si>
  <si>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</si>
  <si>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</si>
  <si>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</si>
  <si>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</si>
  <si>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</si>
  <si>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</si>
  <si>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</si>
  <si>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</si>
  <si>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</si>
  <si>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</si>
  <si>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</si>
  <si>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</si>
  <si>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</si>
  <si>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</si>
  <si>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</si>
  <si>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</si>
  <si>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</si>
  <si>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</si>
  <si>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</si>
  <si>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</si>
  <si>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</si>
  <si>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</si>
  <si>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</si>
  <si>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</si>
  <si>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</si>
  <si>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</si>
  <si>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</si>
  <si>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</si>
  <si>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</si>
  <si>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</si>
  <si>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</si>
  <si>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</si>
  <si>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</si>
  <si>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</si>
  <si>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</si>
  <si>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</si>
  <si>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</si>
  <si>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</si>
  <si>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</si>
  <si>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</si>
  <si>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</si>
  <si>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</si>
  <si>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</si>
  <si>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</si>
  <si>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</si>
  <si>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</si>
  <si>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</si>
  <si>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</si>
  <si>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</si>
  <si>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</si>
  <si>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</si>
  <si>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</si>
  <si>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</si>
  <si>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</si>
  <si>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</si>
  <si>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</si>
  <si>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</si>
  <si>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</si>
  <si>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</si>
  <si>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</si>
  <si>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</si>
  <si>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</si>
  <si>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</si>
  <si>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</si>
  <si>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</si>
  <si>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</si>
  <si>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</si>
  <si>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</si>
  <si>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</si>
  <si>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</si>
  <si>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</si>
  <si>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</si>
  <si>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</si>
  <si>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</si>
  <si>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</si>
  <si>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</si>
  <si>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</si>
  <si>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</si>
  <si>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</si>
  <si>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</si>
  <si>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</si>
  <si>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</si>
  <si>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</si>
  <si>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</si>
  <si>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</si>
  <si>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</si>
  <si>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</si>
  <si>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</si>
  <si>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</si>
  <si>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</si>
  <si>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</si>
  <si>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</si>
  <si>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</si>
  <si>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</si>
  <si>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</si>
  <si>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</si>
  <si>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</si>
  <si>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</si>
  <si>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</si>
  <si>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</si>
  <si>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</si>
  <si>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</si>
  <si>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</si>
  <si>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</si>
  <si>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</si>
  <si>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</si>
  <si>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</si>
  <si>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</si>
  <si>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</si>
  <si>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</si>
  <si>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</si>
  <si>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</si>
  <si>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</si>
  <si>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</si>
  <si>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</si>
  <si>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</si>
  <si>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</si>
  <si>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</si>
  <si>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</si>
  <si>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</si>
  <si>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</si>
  <si>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</si>
  <si>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</si>
  <si>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</si>
  <si>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</si>
  <si>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</si>
  <si>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</si>
  <si>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</si>
  <si>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</si>
  <si>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</si>
  <si>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</si>
  <si>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</si>
  <si>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</si>
  <si>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</si>
  <si>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</si>
  <si>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</si>
  <si>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</si>
  <si>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</si>
  <si>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</si>
  <si>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</si>
  <si>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</si>
  <si>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</si>
  <si>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</si>
  <si>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</si>
  <si>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</si>
  <si>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</si>
  <si>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</si>
  <si>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</si>
  <si>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</si>
  <si>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</si>
  <si>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</si>
  <si>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</si>
  <si>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</si>
  <si>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</si>
  <si>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</si>
  <si>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</si>
  <si>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</si>
  <si>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</si>
  <si>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</si>
  <si>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</si>
  <si>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</si>
  <si>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</si>
  <si>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</si>
  <si>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</si>
  <si>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</si>
  <si>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</si>
  <si>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</si>
  <si>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</si>
  <si>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</si>
  <si>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</si>
  <si>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</si>
  <si>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</si>
  <si>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</si>
  <si>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</si>
  <si>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</si>
  <si>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</si>
  <si>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</si>
  <si>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</si>
  <si>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</si>
  <si>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</si>
  <si>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</si>
  <si>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</si>
  <si>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</si>
  <si>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</si>
  <si>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</si>
  <si>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</si>
  <si>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</si>
  <si>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</si>
  <si>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</si>
  <si>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</si>
  <si>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</si>
  <si>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</si>
  <si>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</si>
  <si>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</si>
  <si>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</si>
  <si>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</si>
  <si>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</si>
  <si>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</si>
  <si>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</si>
  <si>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</si>
  <si>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</si>
  <si>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</si>
  <si>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</si>
  <si>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</si>
  <si>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</si>
  <si>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</si>
  <si>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</si>
  <si>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</si>
  <si>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</si>
  <si>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</si>
  <si>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</si>
  <si>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</si>
  <si>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</si>
  <si>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</si>
  <si>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</si>
  <si>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</si>
  <si>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</si>
  <si>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</si>
  <si>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</si>
  <si>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</si>
  <si>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</si>
  <si>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</si>
  <si>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</si>
  <si>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</si>
  <si>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</si>
  <si>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</si>
  <si>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</si>
  <si>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</si>
  <si>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</si>
  <si>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</si>
  <si>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</si>
  <si>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</si>
  <si>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</si>
  <si>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</si>
  <si>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</si>
  <si>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</si>
  <si>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</si>
  <si>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</si>
  <si>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</si>
  <si>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</si>
  <si>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</si>
  <si>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</si>
  <si>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</si>
  <si>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</si>
  <si>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</si>
  <si>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</si>
  <si>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</si>
  <si>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</si>
  <si>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</si>
  <si>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</si>
  <si>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</si>
  <si>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</si>
  <si>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</si>
  <si>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</si>
  <si>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</si>
  <si>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</si>
  <si>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</si>
  <si>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</si>
  <si>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</si>
  <si>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</si>
  <si>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</si>
  <si>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</si>
  <si>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</si>
  <si>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</si>
  <si>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</si>
  <si>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</si>
  <si>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</si>
  <si>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</si>
  <si>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</si>
  <si>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</si>
  <si>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</si>
  <si>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</si>
  <si>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</si>
  <si>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</si>
  <si>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</si>
  <si>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</si>
  <si>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</si>
  <si>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</si>
  <si>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</si>
  <si>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</si>
  <si>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</si>
  <si>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</si>
  <si>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</si>
  <si>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</si>
  <si>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</si>
  <si>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</si>
  <si>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</si>
  <si>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</si>
  <si>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</si>
  <si>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</si>
  <si>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</si>
  <si>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</si>
  <si>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</si>
  <si>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</si>
  <si>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</si>
  <si>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</si>
  <si>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</si>
  <si>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</si>
  <si>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</si>
  <si>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</si>
  <si>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</si>
  <si>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</si>
  <si>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</si>
  <si>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</si>
  <si>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</si>
  <si>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</si>
  <si>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</si>
  <si>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</si>
  <si>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</si>
  <si>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</si>
  <si>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</si>
  <si>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</si>
  <si>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</si>
  <si>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</si>
  <si>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</si>
  <si>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</si>
  <si>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</si>
  <si>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</si>
  <si>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</si>
  <si>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</si>
  <si>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</si>
  <si>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</si>
  <si>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</si>
  <si>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</si>
  <si>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</si>
  <si>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</si>
  <si>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</si>
  <si>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</si>
  <si>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</si>
  <si>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</si>
  <si>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</si>
  <si>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</si>
  <si>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</si>
  <si>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</si>
  <si>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</si>
  <si>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</si>
  <si>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</si>
  <si>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</si>
  <si>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</si>
  <si>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</si>
  <si>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</si>
  <si>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</si>
  <si>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</si>
  <si>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</si>
  <si>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</si>
  <si>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</si>
  <si>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</si>
  <si>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</si>
  <si>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</si>
  <si>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</si>
  <si>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</si>
  <si>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</si>
  <si>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</si>
  <si>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</si>
  <si>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</si>
  <si>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</si>
  <si>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</si>
  <si>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</si>
  <si>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</si>
  <si>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</si>
  <si>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</si>
  <si>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</si>
  <si>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</si>
  <si>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</si>
  <si>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</si>
  <si>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</si>
  <si>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</si>
  <si>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</si>
  <si>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</si>
  <si>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</si>
  <si>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</si>
  <si>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</si>
  <si>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</si>
  <si>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</si>
  <si>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</si>
  <si>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</si>
  <si>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</si>
  <si>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</si>
  <si>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</si>
  <si>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</si>
  <si>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</si>
  <si>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</si>
  <si>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</si>
  <si>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</si>
  <si>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</si>
  <si>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</si>
  <si>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</si>
  <si>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</si>
  <si>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</si>
  <si>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</si>
  <si>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</si>
  <si>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</si>
  <si>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</si>
  <si>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</si>
  <si>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</si>
  <si>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</si>
  <si>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</si>
  <si>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</si>
  <si>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</si>
  <si>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</si>
  <si>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</si>
  <si>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</si>
  <si>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</si>
  <si>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</si>
  <si>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</si>
  <si>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</si>
  <si>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</si>
  <si>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</si>
  <si>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</si>
  <si>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</si>
  <si>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</si>
  <si>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</si>
  <si>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</si>
  <si>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</si>
  <si>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</si>
  <si>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</si>
  <si>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</si>
  <si>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</si>
  <si>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</si>
  <si>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</si>
  <si>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</si>
  <si>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</si>
  <si>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</si>
  <si>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</si>
  <si>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</si>
  <si>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</si>
  <si>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</si>
  <si>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</si>
  <si>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</si>
  <si>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</si>
  <si>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</si>
  <si>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</si>
  <si>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</si>
  <si>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</si>
  <si>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</si>
  <si>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</si>
  <si>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</si>
  <si>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</si>
  <si>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</si>
  <si>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</si>
  <si>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</si>
  <si>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</si>
  <si>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</si>
  <si>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</si>
  <si>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</si>
  <si>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</si>
  <si>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</si>
  <si>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</si>
  <si>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</si>
  <si>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</si>
  <si>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</si>
  <si>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</si>
  <si>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</si>
  <si>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</si>
  <si>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</si>
  <si>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</si>
  <si>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</si>
  <si>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</si>
  <si>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</si>
  <si>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</si>
  <si>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</si>
  <si>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</si>
  <si>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</si>
  <si>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</si>
  <si>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</si>
  <si>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</si>
  <si>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</si>
  <si>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</si>
  <si>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</si>
  <si>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</si>
  <si>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</si>
  <si>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</si>
  <si>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</si>
  <si>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</si>
  <si>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</si>
  <si>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</si>
  <si>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</si>
  <si>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</si>
  <si>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</si>
  <si>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</si>
  <si>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</si>
  <si>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</si>
  <si>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</si>
  <si>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</si>
  <si>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</si>
  <si>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</si>
  <si>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</si>
  <si>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</si>
  <si>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</si>
  <si>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</si>
  <si>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</si>
  <si>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</si>
  <si>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</si>
  <si>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</si>
  <si>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</si>
  <si>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</si>
  <si>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</si>
  <si>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</si>
  <si>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</si>
  <si>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</si>
  <si>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</si>
  <si>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</si>
  <si>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</si>
  <si>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</si>
  <si>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</si>
  <si>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</si>
  <si>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</si>
  <si>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</si>
  <si>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</si>
  <si>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</si>
  <si>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</si>
  <si>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</si>
  <si>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</si>
  <si>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</si>
  <si>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</si>
  <si>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</si>
  <si>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</si>
  <si>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</si>
  <si>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</si>
  <si>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</si>
  <si>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</si>
  <si>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</si>
  <si>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</si>
  <si>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</si>
  <si>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</si>
  <si>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</si>
  <si>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</si>
  <si>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</si>
  <si>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</si>
  <si>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</si>
  <si>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</si>
  <si>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</si>
  <si>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</si>
  <si>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</si>
  <si>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</si>
  <si>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</si>
  <si>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</si>
  <si>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</si>
  <si>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</si>
  <si>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</si>
  <si>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</si>
  <si>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</si>
  <si>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</si>
  <si>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</si>
  <si>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</si>
  <si>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</si>
  <si>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</si>
  <si>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</si>
  <si>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</si>
  <si>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</si>
  <si>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</si>
  <si>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</si>
  <si>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</si>
  <si>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</si>
  <si>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</si>
  <si>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</si>
  <si>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</si>
  <si>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</si>
  <si>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</si>
  <si>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</si>
  <si>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</si>
  <si>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</si>
  <si>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</si>
  <si>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</si>
  <si>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</si>
  <si>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</si>
  <si>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</si>
  <si>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</si>
  <si>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</si>
  <si>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</si>
  <si>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</si>
  <si>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</si>
  <si>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</si>
  <si>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</si>
  <si>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</si>
  <si>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</si>
  <si>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</si>
  <si>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</si>
  <si>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</si>
  <si>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</si>
  <si>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</si>
  <si>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</si>
  <si>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</si>
  <si>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</si>
  <si>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</si>
  <si>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</si>
  <si>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</si>
  <si>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</si>
  <si>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</si>
  <si>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</si>
  <si>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</si>
  <si>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</si>
  <si>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</si>
  <si>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</si>
  <si>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</si>
  <si>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</si>
  <si>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</si>
  <si>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</si>
  <si>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</si>
  <si>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</si>
  <si>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</si>
  <si>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</si>
  <si>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</si>
  <si>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</si>
  <si>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</si>
  <si>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</si>
  <si>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</si>
  <si>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</si>
  <si>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</si>
  <si>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</si>
  <si>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</si>
  <si>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</si>
  <si>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</si>
  <si>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</si>
  <si>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</si>
  <si>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</si>
  <si>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</si>
  <si>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</si>
  <si>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</si>
  <si>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</si>
  <si>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</si>
  <si>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</si>
  <si>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</si>
  <si>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</si>
  <si>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</si>
  <si>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</si>
  <si>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</si>
  <si>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</si>
  <si>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</si>
  <si>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</si>
  <si>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</si>
  <si>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</si>
  <si>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</si>
  <si>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</si>
  <si>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</si>
  <si>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</si>
  <si>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</si>
  <si>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</si>
  <si>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</si>
  <si>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</si>
  <si>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</si>
  <si>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</si>
  <si>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</si>
  <si>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</si>
  <si>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</si>
  <si>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</si>
  <si>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</si>
  <si>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</si>
  <si>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</si>
  <si>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</si>
  <si>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</si>
  <si>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</si>
  <si>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</si>
  <si>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</si>
  <si>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</si>
  <si>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</si>
  <si>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</si>
  <si>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</si>
  <si>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</si>
  <si>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</si>
  <si>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</si>
  <si>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</si>
  <si>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</si>
  <si>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</si>
  <si>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</si>
  <si>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</si>
  <si>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</si>
  <si>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</si>
  <si>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</si>
  <si>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</si>
  <si>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</si>
  <si>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</si>
  <si>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</si>
  <si>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</si>
  <si>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</si>
  <si>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</si>
  <si>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</si>
  <si>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</si>
  <si>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</si>
  <si>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</si>
  <si>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</si>
  <si>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</si>
  <si>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</si>
  <si>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</si>
  <si>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</si>
  <si>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</si>
  <si>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</si>
  <si>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</si>
  <si>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</si>
  <si>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</si>
  <si>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</si>
  <si>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</si>
  <si>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</si>
  <si>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</si>
  <si>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</si>
  <si>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</si>
  <si>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</si>
  <si>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</si>
  <si>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</si>
  <si>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</si>
  <si>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</si>
  <si>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</si>
  <si>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</si>
  <si>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</si>
  <si>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</si>
  <si>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</si>
  <si>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</si>
  <si>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</si>
  <si>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</si>
  <si>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</si>
  <si>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</si>
  <si>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</si>
  <si>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</si>
  <si>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</si>
  <si>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</si>
  <si>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</si>
  <si>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</si>
  <si>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</si>
  <si>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</si>
  <si>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</si>
  <si>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</si>
  <si>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</si>
  <si>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</si>
  <si>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</si>
  <si>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</si>
  <si>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</si>
  <si>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</si>
  <si>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</si>
  <si>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</si>
  <si>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</si>
  <si>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</si>
  <si>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</si>
  <si>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</si>
  <si>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</si>
  <si>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</si>
  <si>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</si>
  <si>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</si>
  <si>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</si>
  <si>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</si>
  <si>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</si>
  <si>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</si>
  <si>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</si>
  <si>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</si>
  <si>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</si>
  <si>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</si>
  <si>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</si>
  <si>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</si>
  <si>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</si>
  <si>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</si>
  <si>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</si>
  <si>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</si>
  <si>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</si>
  <si>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</si>
  <si>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</si>
  <si>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</si>
  <si>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</si>
  <si>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</si>
  <si>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</si>
  <si>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</si>
  <si>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</si>
  <si>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</si>
  <si>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</si>
  <si>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</si>
  <si>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</si>
  <si>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</si>
  <si>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</si>
  <si>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</si>
  <si>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</si>
  <si>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</si>
  <si>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</si>
  <si>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</si>
  <si>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</si>
  <si>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</si>
  <si>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</si>
  <si>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</si>
  <si>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</si>
  <si>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</si>
  <si>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</si>
  <si>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</si>
  <si>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</si>
  <si>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</si>
  <si>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</si>
  <si>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</si>
  <si>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</si>
  <si>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</si>
  <si>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</si>
  <si>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</si>
  <si>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</si>
  <si>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</si>
  <si>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</si>
  <si>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</si>
  <si>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</si>
  <si>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</si>
  <si>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</si>
  <si>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</si>
  <si>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</si>
  <si>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</si>
  <si>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</si>
  <si>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</si>
  <si>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</si>
  <si>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</si>
  <si>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</si>
  <si>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</si>
  <si>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</si>
  <si>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</si>
  <si>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</si>
  <si>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</si>
  <si>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</si>
  <si>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</si>
  <si>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</si>
  <si>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</si>
  <si>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</si>
  <si>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</si>
  <si>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</si>
  <si>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</si>
  <si>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</si>
  <si>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</si>
  <si>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</si>
  <si>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</si>
  <si>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</si>
  <si>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</si>
  <si>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</si>
  <si>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</si>
  <si>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</si>
  <si>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</si>
  <si>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</si>
  <si>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</si>
  <si>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</si>
  <si>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</si>
  <si>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</si>
  <si>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</si>
  <si>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</si>
  <si>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</si>
  <si>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</si>
  <si>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</si>
  <si>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</si>
  <si>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</si>
  <si>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</si>
  <si>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</si>
  <si>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</si>
  <si>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</si>
  <si>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</si>
  <si>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</si>
  <si>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</si>
  <si>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</si>
  <si>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</si>
  <si>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</si>
  <si>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</si>
  <si>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</si>
  <si>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</si>
  <si>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</si>
  <si>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</si>
  <si>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</si>
  <si>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</si>
  <si>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</si>
  <si>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</si>
  <si>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</si>
  <si>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</si>
  <si>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</si>
  <si>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</si>
  <si>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</si>
  <si>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</si>
  <si>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</si>
  <si>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</si>
  <si>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</si>
  <si>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</si>
  <si>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</si>
  <si>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</si>
  <si>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</si>
  <si>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</si>
  <si>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</si>
  <si>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</si>
  <si>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</si>
  <si>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</si>
  <si>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</si>
  <si>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</si>
  <si>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</si>
  <si>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</si>
  <si>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</si>
  <si>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</si>
  <si>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</si>
  <si>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</si>
  <si>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</si>
  <si>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</si>
  <si>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</si>
  <si>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</si>
  <si>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</si>
  <si>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</si>
  <si>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</si>
  <si>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</si>
  <si>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</si>
  <si>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</si>
  <si>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</si>
  <si>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</si>
  <si>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</si>
  <si>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</si>
  <si>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</si>
  <si>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</si>
  <si>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</si>
  <si>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</si>
  <si>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</si>
  <si>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</si>
  <si>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</si>
  <si>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</si>
  <si>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</si>
  <si>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</si>
  <si>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</si>
  <si>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</si>
  <si>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</si>
  <si>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</si>
  <si>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</si>
  <si>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</si>
  <si>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</si>
  <si>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</si>
  <si>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</si>
  <si>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</si>
  <si>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</si>
  <si>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</si>
  <si>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</si>
  <si>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</si>
  <si>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</si>
  <si>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</si>
  <si>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</si>
  <si>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</si>
  <si>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</si>
  <si>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</si>
  <si>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</si>
  <si>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</si>
  <si>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</si>
  <si>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</si>
  <si>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</si>
  <si>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</si>
  <si>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</si>
  <si>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</si>
  <si>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</si>
  <si>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</si>
  <si>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</si>
  <si>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</si>
  <si>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</si>
  <si>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</si>
  <si>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</si>
  <si>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</si>
  <si>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</si>
  <si>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</si>
  <si>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</si>
  <si>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</si>
  <si>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</si>
  <si>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</si>
  <si>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</si>
  <si>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</si>
  <si>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</si>
  <si>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</si>
  <si>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</si>
  <si>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</si>
  <si>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</si>
  <si>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</si>
  <si>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</si>
  <si>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</si>
  <si>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</si>
  <si>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</si>
  <si>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</si>
  <si>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</si>
  <si>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</si>
  <si>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</si>
  <si>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</si>
  <si>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</si>
  <si>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</si>
  <si>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</si>
  <si>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</si>
  <si>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</si>
  <si>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</si>
  <si>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</si>
  <si>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</si>
  <si>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</si>
  <si>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</si>
  <si>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</si>
  <si>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</si>
  <si>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</si>
  <si>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</si>
  <si>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</si>
  <si>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</si>
  <si>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</si>
  <si>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</si>
  <si>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</si>
  <si>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</si>
  <si>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</si>
  <si>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</si>
  <si>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</si>
  <si>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</si>
  <si>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</si>
  <si>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</si>
  <si>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</si>
  <si>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</si>
  <si>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</si>
  <si>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</si>
  <si>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</si>
  <si>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</si>
  <si>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</si>
  <si>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</si>
  <si>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</si>
  <si>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</si>
  <si>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</si>
  <si>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</si>
  <si>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</si>
  <si>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</si>
  <si>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</si>
  <si>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</si>
  <si>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</si>
  <si>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</si>
  <si>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</si>
  <si>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</si>
  <si>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</si>
  <si>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</si>
  <si>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</si>
  <si>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</si>
  <si>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</si>
  <si>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</si>
  <si>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</si>
  <si>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</si>
  <si>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</si>
  <si>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</si>
  <si>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</si>
  <si>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</si>
  <si>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</si>
  <si>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</si>
  <si>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</si>
  <si>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</si>
  <si>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</si>
  <si>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</si>
  <si>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</si>
  <si>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</si>
  <si>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</si>
  <si>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</si>
  <si>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</si>
  <si>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</si>
  <si>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</si>
  <si>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</si>
  <si>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</si>
  <si>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</si>
  <si>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</si>
  <si>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</si>
  <si>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</si>
  <si>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</si>
  <si>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</si>
  <si>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</si>
  <si>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</si>
  <si>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</si>
  <si>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</si>
  <si>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</si>
  <si>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</si>
  <si>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</si>
  <si>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</si>
  <si>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</si>
  <si>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</si>
  <si>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</si>
  <si>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</si>
  <si>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</si>
  <si>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</si>
  <si>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</si>
  <si>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</si>
  <si>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</si>
  <si>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</si>
  <si>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</si>
  <si>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</si>
  <si>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</si>
  <si>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</si>
  <si>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</si>
  <si>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</si>
  <si>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</si>
  <si>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</si>
  <si>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</si>
  <si>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</si>
  <si>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</si>
  <si>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</si>
  <si>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</si>
  <si>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</si>
  <si>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</si>
  <si>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</si>
  <si>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</si>
  <si>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</si>
  <si>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</si>
  <si>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</si>
  <si>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</si>
  <si>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</si>
  <si>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</si>
  <si>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</si>
  <si>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</si>
  <si>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</si>
  <si>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</si>
  <si>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</si>
  <si>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</si>
  <si>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</si>
  <si>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</si>
  <si>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</si>
  <si>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</si>
  <si>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</si>
  <si>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</si>
  <si>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</si>
  <si>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</si>
  <si>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</si>
  <si>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</si>
  <si>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</si>
  <si>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</si>
  <si>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</si>
  <si>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</si>
  <si>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</si>
  <si>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</si>
  <si>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</si>
  <si>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</si>
  <si>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</si>
  <si>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</si>
  <si>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</si>
  <si>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</si>
  <si>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</si>
  <si>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</si>
  <si>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</si>
  <si>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</si>
  <si>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</si>
  <si>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</si>
  <si>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</si>
  <si>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</si>
  <si>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</si>
  <si>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</si>
  <si>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</si>
  <si>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</si>
  <si>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</si>
  <si>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</si>
  <si>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</si>
  <si>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</si>
  <si>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</si>
  <si>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</si>
  <si>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</si>
  <si>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</si>
  <si>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</si>
  <si>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</si>
  <si>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</si>
  <si>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</si>
  <si>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</si>
  <si>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</si>
  <si>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</si>
  <si>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</si>
  <si>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</si>
  <si>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</si>
  <si>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</si>
  <si>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</si>
  <si>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</si>
  <si>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</si>
  <si>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</si>
  <si>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</si>
  <si>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</si>
  <si>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</si>
  <si>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</si>
  <si>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</si>
  <si>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</si>
  <si>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</si>
  <si>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</si>
  <si>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</si>
  <si>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</si>
  <si>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</si>
  <si>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</si>
  <si>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</si>
  <si>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</si>
  <si>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</si>
  <si>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</si>
  <si>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</si>
  <si>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</si>
  <si>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</si>
  <si>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</si>
  <si>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</si>
  <si>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</si>
  <si>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</si>
  <si>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</si>
  <si>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</si>
  <si>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</si>
  <si>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</si>
  <si>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</si>
  <si>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</si>
  <si>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</si>
  <si>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</si>
  <si>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</si>
  <si>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</si>
  <si>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</si>
  <si>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</si>
  <si>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</si>
  <si>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</si>
  <si>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</si>
  <si>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</si>
  <si>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</si>
  <si>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</si>
  <si>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</si>
  <si>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</si>
  <si>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</si>
  <si>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</si>
  <si>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</si>
  <si>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</si>
  <si>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</si>
  <si>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</si>
  <si>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</si>
  <si>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</si>
  <si>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</si>
  <si>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</si>
  <si>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</si>
  <si>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</si>
  <si>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</si>
  <si>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</si>
  <si>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</si>
  <si>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</si>
  <si>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</si>
  <si>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</si>
  <si>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</si>
  <si>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</si>
  <si>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</si>
  <si>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</si>
  <si>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</si>
  <si>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</si>
  <si>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</si>
  <si>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</si>
  <si>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</si>
  <si>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</si>
  <si>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</si>
  <si>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</si>
  <si>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</si>
  <si>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</si>
  <si>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</si>
  <si>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</si>
  <si>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</si>
  <si>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</si>
  <si>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</si>
  <si>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</si>
  <si>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</si>
  <si>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</si>
  <si>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</si>
  <si>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</si>
  <si>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</si>
  <si>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</si>
  <si>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</si>
  <si>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</si>
  <si>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</si>
  <si>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</si>
  <si>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</si>
  <si>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</si>
  <si>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</si>
  <si>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</si>
  <si>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</si>
  <si>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</si>
  <si>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</si>
  <si>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</si>
  <si>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</si>
  <si>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</si>
  <si>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</si>
  <si>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</si>
  <si>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</si>
  <si>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</si>
  <si>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</si>
  <si>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</si>
  <si>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</si>
  <si>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</si>
  <si>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</si>
  <si>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</si>
  <si>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</si>
  <si>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</si>
  <si>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</si>
  <si>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</si>
  <si>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</si>
  <si>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</si>
  <si>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</si>
  <si>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</si>
  <si>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</si>
  <si>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</si>
  <si>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</si>
  <si>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</si>
  <si>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</si>
  <si>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</si>
  <si>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</si>
  <si>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</si>
  <si>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</si>
  <si>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</si>
  <si>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</si>
  <si>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</si>
  <si>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</si>
  <si>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</si>
  <si>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</si>
  <si>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</si>
  <si>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</si>
  <si>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</si>
  <si>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</si>
  <si>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</si>
  <si>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</si>
  <si>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</si>
  <si>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</si>
  <si>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</si>
  <si>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</si>
  <si>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</si>
  <si>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</si>
  <si>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</si>
  <si>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</si>
  <si>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</si>
  <si>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</si>
  <si>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</si>
  <si>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</si>
  <si>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</si>
  <si>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</si>
  <si>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</si>
  <si>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</si>
  <si>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</si>
  <si>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</si>
  <si>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</si>
  <si>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</si>
  <si>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</si>
  <si>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</si>
  <si>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</si>
  <si>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</si>
  <si>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</si>
  <si>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</si>
  <si>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</si>
  <si>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</si>
  <si>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</si>
  <si>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</si>
  <si>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</si>
  <si>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</si>
  <si>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</si>
  <si>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</si>
  <si>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</si>
  <si>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</si>
  <si>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</si>
  <si>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</si>
  <si>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</si>
  <si>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</si>
  <si>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</si>
  <si>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</si>
  <si>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</si>
  <si>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</si>
  <si>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</si>
  <si>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</si>
  <si>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</si>
  <si>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</si>
  <si>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</si>
  <si>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</si>
  <si>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</si>
  <si>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</si>
  <si>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</si>
  <si>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</si>
  <si>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</si>
  <si>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</si>
  <si>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</si>
  <si>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</si>
  <si>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</si>
  <si>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</si>
  <si>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</si>
  <si>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</si>
  <si>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</si>
  <si>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</si>
  <si>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</si>
  <si>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</si>
  <si>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</si>
  <si>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</si>
  <si>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</si>
  <si>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</si>
  <si>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</si>
  <si>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</si>
  <si>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</si>
  <si>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</si>
  <si>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</si>
  <si>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</si>
  <si>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</si>
  <si>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</si>
  <si>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</si>
  <si>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</si>
  <si>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</si>
  <si>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</si>
  <si>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</si>
  <si>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</si>
  <si>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</si>
  <si>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</si>
  <si>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</si>
  <si>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</si>
  <si>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</si>
  <si>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</si>
  <si>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</si>
  <si>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</si>
  <si>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</si>
  <si>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</si>
  <si>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</si>
  <si>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</si>
  <si>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</si>
  <si>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</si>
  <si>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</si>
  <si>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</si>
  <si>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</si>
  <si>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</si>
  <si>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</si>
  <si>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</si>
  <si>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</si>
  <si>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</si>
  <si>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</si>
  <si>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</si>
  <si>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</si>
  <si>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</si>
  <si>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</si>
  <si>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</si>
  <si>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</si>
  <si>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</si>
  <si>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</si>
  <si>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</si>
  <si>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</si>
  <si>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</si>
  <si>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</si>
  <si>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</si>
  <si>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</si>
  <si>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</si>
  <si>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</si>
  <si>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</si>
  <si>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</si>
  <si>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</si>
  <si>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</si>
  <si>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</si>
  <si>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</si>
  <si>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</si>
  <si>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</si>
  <si>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</si>
  <si>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</si>
  <si>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</si>
  <si>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</si>
  <si>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</si>
  <si>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</si>
  <si>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</si>
  <si>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</si>
  <si>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</si>
  <si>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</si>
  <si>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</si>
  <si>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</si>
  <si>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</si>
  <si>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</si>
  <si>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</si>
  <si>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</si>
  <si>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</si>
  <si>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</si>
  <si>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</si>
  <si>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</si>
  <si>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</si>
  <si>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</si>
  <si>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</si>
  <si>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</si>
  <si>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</si>
  <si>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</si>
  <si>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</si>
  <si>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</si>
  <si>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</si>
  <si>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</si>
  <si>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</si>
  <si>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</si>
  <si>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</si>
  <si>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</si>
  <si>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</si>
  <si>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</si>
  <si>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</si>
  <si>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</si>
  <si>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</si>
  <si>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</si>
  <si>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</si>
  <si>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</si>
  <si>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</si>
  <si>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</si>
  <si>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</si>
  <si>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</si>
  <si>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</si>
  <si>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</si>
  <si>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</si>
  <si>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</si>
  <si>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</si>
  <si>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</si>
  <si>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</si>
  <si>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</si>
  <si>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</si>
  <si>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</si>
  <si>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</si>
  <si>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</si>
  <si>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</si>
  <si>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</si>
  <si>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</si>
  <si>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</si>
  <si>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</si>
  <si>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</si>
  <si>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</si>
  <si>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</si>
  <si>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</si>
  <si>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</si>
  <si>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</si>
  <si>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</si>
  <si>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</si>
  <si>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</si>
  <si>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</si>
  <si>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</si>
  <si>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</si>
  <si>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</si>
  <si>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</si>
  <si>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</si>
  <si>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</si>
  <si>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</si>
  <si>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</si>
  <si>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</si>
  <si>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</si>
  <si>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</si>
  <si>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</si>
  <si>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</si>
  <si>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</si>
  <si>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</si>
  <si>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</si>
  <si>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</si>
  <si>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</si>
  <si>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</si>
  <si>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</si>
  <si>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</si>
  <si>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</si>
  <si>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</si>
  <si>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</si>
  <si>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</si>
  <si>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</si>
  <si>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</si>
  <si>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</si>
  <si>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</si>
  <si>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</si>
  <si>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</si>
  <si>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</si>
  <si>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</si>
  <si>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</si>
  <si>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</si>
  <si>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</si>
  <si>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</si>
  <si>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</si>
  <si>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</si>
  <si>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</si>
  <si>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</si>
  <si>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</si>
  <si>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</si>
  <si>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</si>
  <si>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</si>
  <si>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</si>
  <si>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</si>
  <si>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</si>
  <si>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</si>
  <si>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</si>
  <si>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</si>
  <si>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</si>
  <si>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</si>
  <si>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</si>
  <si>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</si>
  <si>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</si>
  <si>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</si>
  <si>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</si>
  <si>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</si>
  <si>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</si>
  <si>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</si>
  <si>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</si>
  <si>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</si>
  <si>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</si>
  <si>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</si>
  <si>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</si>
  <si>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</si>
  <si>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</si>
  <si>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</si>
  <si>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</si>
  <si>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</si>
  <si>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</si>
  <si>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</si>
  <si>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</si>
  <si>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</si>
  <si>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</si>
  <si>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</si>
  <si>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</si>
  <si>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</si>
  <si>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</si>
  <si>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</si>
  <si>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</si>
  <si>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</si>
  <si>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</si>
  <si>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</si>
  <si>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</si>
  <si>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</si>
  <si>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</si>
  <si>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</si>
  <si>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</si>
  <si>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</si>
  <si>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</si>
  <si>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</si>
  <si>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</si>
  <si>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</si>
  <si>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</si>
  <si>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</si>
  <si>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</si>
  <si>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</si>
  <si>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</si>
  <si>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</si>
  <si>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</si>
  <si>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</si>
  <si>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</si>
  <si>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</si>
  <si>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</si>
  <si>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</si>
  <si>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</si>
  <si>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</si>
  <si>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</si>
  <si>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</si>
  <si>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</si>
  <si>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</si>
  <si>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</si>
  <si>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</si>
  <si>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</si>
  <si>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</si>
  <si>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</si>
  <si>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</si>
  <si>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</si>
  <si>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</si>
  <si>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</si>
  <si>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</si>
  <si>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</si>
  <si>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</si>
  <si>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</si>
  <si>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</si>
  <si>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</si>
  <si>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</si>
  <si>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</si>
  <si>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</si>
  <si>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</si>
  <si>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</si>
  <si>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</si>
  <si>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</si>
  <si>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</si>
  <si>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</si>
  <si>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</si>
  <si>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</si>
  <si>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</si>
  <si>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</si>
  <si>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</si>
  <si>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</si>
  <si>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</si>
  <si>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</si>
  <si>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</si>
  <si>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</si>
  <si>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</si>
  <si>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</si>
  <si>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</si>
  <si>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</si>
  <si>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</si>
  <si>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</si>
  <si>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</si>
  <si>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</si>
  <si>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</si>
  <si>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</si>
  <si>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</si>
  <si>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</si>
  <si>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</si>
  <si>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</si>
  <si>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</si>
  <si>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</si>
  <si>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</si>
  <si>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</si>
  <si>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</si>
  <si>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</si>
  <si>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</si>
  <si>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</si>
  <si>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</si>
  <si>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</si>
  <si>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</si>
  <si>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</si>
  <si>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</si>
  <si>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</si>
  <si>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</si>
  <si>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</si>
  <si>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</si>
  <si>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</si>
  <si>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</si>
  <si>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</si>
  <si>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</si>
  <si>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</si>
  <si>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</si>
  <si>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</si>
  <si>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</si>
  <si>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</si>
  <si>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</si>
  <si>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</si>
  <si>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</si>
  <si>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</si>
  <si>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</si>
  <si>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</si>
  <si>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</si>
  <si>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</si>
  <si>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</si>
  <si>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</si>
  <si>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</si>
  <si>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</si>
  <si>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</si>
  <si>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</si>
  <si>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</si>
  <si>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</si>
  <si>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</si>
  <si>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</si>
  <si>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</si>
  <si>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</si>
  <si>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</si>
  <si>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</si>
  <si>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</si>
  <si>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</si>
  <si>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</si>
  <si>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</si>
  <si>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</si>
  <si>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</si>
  <si>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</si>
  <si>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</si>
  <si>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</si>
  <si>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</si>
  <si>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</si>
  <si>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</si>
  <si>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</si>
  <si>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</si>
  <si>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</si>
  <si>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</si>
  <si>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</si>
  <si>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</si>
  <si>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</si>
  <si>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</si>
  <si>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</si>
  <si>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</si>
  <si>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</si>
  <si>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</si>
  <si>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</si>
  <si>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</si>
  <si>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</si>
  <si>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</si>
  <si>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</si>
  <si>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</si>
  <si>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</si>
  <si>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</si>
  <si>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</si>
  <si>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</si>
  <si>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</si>
  <si>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</si>
  <si>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</si>
  <si>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</si>
  <si>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</si>
  <si>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</si>
  <si>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</si>
  <si>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</si>
  <si>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</si>
  <si>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</si>
  <si>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</si>
  <si>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</si>
  <si>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</si>
  <si>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</si>
  <si>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</si>
  <si>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</si>
  <si>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</si>
  <si>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</si>
  <si>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</si>
  <si>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</si>
  <si>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</si>
  <si>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</si>
  <si>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</si>
  <si>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</si>
  <si>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</si>
  <si>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</si>
  <si>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</si>
  <si>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</si>
  <si>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</si>
  <si>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</si>
  <si>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</si>
  <si>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</si>
  <si>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</si>
  <si>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</si>
  <si>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</si>
  <si>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</si>
  <si>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</si>
  <si>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</si>
  <si>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</si>
  <si>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</si>
  <si>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</si>
  <si>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</si>
  <si>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</si>
  <si>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</si>
  <si>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</si>
  <si>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</si>
  <si>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</si>
  <si>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</si>
  <si>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</si>
  <si>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</si>
  <si>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</si>
  <si>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</si>
  <si>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</si>
  <si>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</si>
  <si>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</si>
  <si>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</si>
  <si>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</si>
  <si>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</si>
  <si>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</si>
  <si>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</si>
  <si>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</si>
  <si>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</si>
  <si>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</si>
  <si>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</si>
  <si>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</si>
  <si>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</si>
  <si>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</si>
  <si>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</si>
  <si>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</si>
  <si>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</si>
  <si>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</si>
  <si>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</si>
  <si>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</si>
  <si>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</si>
  <si>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</si>
  <si>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</si>
  <si>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</si>
  <si>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</si>
  <si>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</si>
  <si>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</si>
  <si>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</si>
  <si>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</si>
  <si>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</si>
  <si>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</si>
  <si>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</si>
  <si>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</si>
  <si>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</si>
  <si>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</si>
  <si>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</si>
  <si>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</si>
  <si>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</si>
  <si>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</si>
  <si>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</si>
  <si>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</si>
  <si>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</si>
  <si>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</si>
  <si>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</si>
  <si>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</si>
  <si>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</si>
  <si>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</si>
  <si>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</si>
  <si>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</si>
  <si>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</si>
  <si>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</si>
  <si>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</si>
  <si>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</si>
  <si>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</si>
  <si>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</si>
  <si>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</si>
  <si>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</si>
  <si>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</si>
  <si>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</si>
  <si>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</si>
  <si>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</si>
  <si>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</si>
  <si>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</si>
  <si>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</si>
  <si>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</si>
  <si>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</si>
  <si>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</si>
  <si>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</si>
  <si>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</si>
  <si>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</si>
  <si>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</si>
  <si>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</si>
  <si>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</si>
  <si>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</si>
  <si>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</si>
  <si>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</si>
  <si>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</si>
  <si>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</si>
  <si>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</si>
  <si>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</si>
  <si>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</si>
  <si>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</si>
  <si>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</si>
  <si>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</si>
  <si>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</si>
  <si>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</si>
  <si>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</si>
  <si>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</si>
  <si>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</si>
  <si>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</si>
  <si>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</si>
  <si>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</si>
  <si>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</si>
  <si>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</si>
  <si>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</si>
  <si>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</si>
  <si>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</si>
  <si>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</si>
  <si>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</si>
  <si>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</si>
  <si>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</si>
  <si>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</si>
  <si>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</si>
  <si>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</si>
  <si>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</si>
  <si>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</si>
  <si>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</si>
  <si>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</si>
  <si>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</si>
  <si>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</si>
  <si>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</si>
  <si>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</si>
  <si>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</si>
  <si>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</si>
  <si>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</si>
  <si>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</si>
  <si>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</si>
  <si>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</si>
  <si>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</si>
  <si>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</si>
  <si>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</si>
  <si>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</si>
  <si>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</si>
  <si>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</si>
  <si>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</si>
  <si>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</si>
  <si>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</si>
  <si>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</si>
  <si>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</si>
  <si>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</si>
  <si>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</si>
  <si>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</si>
  <si>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</si>
  <si>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</si>
  <si>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</si>
  <si>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</si>
  <si>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</si>
  <si>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</si>
  <si>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</si>
  <si>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</si>
  <si>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</si>
  <si>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</si>
  <si>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</si>
  <si>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</si>
  <si>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</si>
  <si>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</si>
  <si>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</si>
  <si>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</si>
  <si>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</si>
  <si>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</si>
  <si>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</si>
  <si>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</si>
  <si>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</si>
  <si>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</si>
  <si>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</si>
  <si>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</si>
  <si>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</si>
  <si>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</si>
  <si>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</si>
  <si>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</si>
  <si>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</si>
  <si>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</si>
  <si>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</si>
  <si>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</si>
  <si>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</si>
  <si>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</si>
  <si>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</si>
  <si>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</si>
  <si>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</si>
  <si>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</si>
  <si>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</si>
  <si>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</si>
  <si>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</si>
  <si>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</si>
  <si>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</si>
  <si>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</si>
  <si>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</si>
  <si>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</si>
  <si>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</si>
  <si>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</si>
  <si>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</si>
  <si>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</si>
  <si>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</si>
  <si>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</si>
  <si>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</si>
  <si>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</si>
  <si>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</si>
  <si>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</si>
  <si>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</si>
  <si>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</si>
  <si>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</si>
  <si>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</si>
  <si>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</si>
  <si>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</si>
  <si>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</si>
  <si>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</si>
  <si>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</si>
  <si>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</si>
  <si>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</si>
  <si>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</si>
  <si>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</si>
  <si>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</si>
  <si>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</si>
  <si>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</si>
  <si>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</si>
  <si>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</si>
  <si>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</si>
  <si>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</si>
  <si>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</si>
  <si>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</si>
  <si>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</si>
  <si>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</si>
  <si>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</si>
  <si>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</si>
  <si>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</si>
  <si>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</si>
  <si>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</si>
  <si>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</si>
  <si>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</si>
  <si>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</si>
  <si>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</si>
  <si>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</si>
  <si>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</si>
  <si>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</si>
  <si>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</si>
  <si>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</si>
  <si>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</si>
  <si>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</si>
  <si>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</si>
  <si>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</si>
  <si>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</si>
  <si>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</si>
  <si>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</si>
  <si>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</si>
  <si>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</si>
  <si>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</si>
  <si>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</si>
  <si>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</si>
  <si>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</si>
  <si>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</si>
  <si>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</si>
  <si>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</si>
  <si>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</si>
  <si>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</si>
  <si>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</si>
  <si>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</si>
  <si>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</si>
  <si>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</si>
  <si>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</si>
  <si>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</si>
  <si>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</si>
  <si>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</si>
  <si>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</si>
  <si>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</si>
  <si>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</si>
  <si>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</si>
  <si>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</si>
  <si>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</si>
  <si>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</si>
  <si>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</si>
  <si>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</si>
  <si>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</si>
  <si>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</si>
  <si>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</si>
  <si>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</si>
  <si>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</si>
  <si>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</si>
  <si>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</si>
  <si>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</si>
  <si>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</si>
  <si>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</si>
  <si>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</si>
  <si>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</si>
  <si>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</si>
  <si>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</si>
  <si>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</si>
  <si>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</si>
  <si>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</si>
  <si>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</si>
  <si>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</si>
  <si>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</si>
  <si>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</si>
  <si>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</si>
  <si>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</si>
  <si>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</si>
  <si>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</si>
  <si>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</si>
  <si>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</si>
  <si>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</si>
  <si>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</si>
  <si>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</si>
  <si>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</si>
  <si>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</si>
  <si>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</si>
  <si>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</si>
  <si>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</si>
  <si>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</si>
  <si>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</si>
  <si>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</si>
  <si>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</si>
  <si>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</si>
  <si>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</si>
  <si>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</si>
  <si>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</si>
  <si>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</si>
  <si>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</si>
  <si>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</si>
  <si>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</si>
  <si>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</si>
  <si>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</si>
  <si>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</si>
  <si>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</si>
  <si>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</si>
  <si>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</si>
  <si>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</si>
  <si>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</si>
  <si>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</si>
  <si>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</si>
  <si>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</si>
  <si>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</si>
  <si>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</si>
  <si>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</si>
  <si>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</si>
  <si>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</si>
  <si>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</si>
  <si>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</si>
  <si>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</si>
  <si>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</si>
  <si>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</si>
  <si>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</si>
  <si>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</si>
  <si>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</si>
  <si>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</si>
  <si>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</si>
  <si>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</si>
  <si>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</si>
  <si>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</si>
  <si>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</si>
  <si>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</si>
  <si>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</si>
  <si>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</si>
  <si>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</si>
  <si>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</si>
  <si>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</si>
  <si>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</si>
  <si>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</si>
  <si>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</si>
  <si>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</si>
  <si>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</si>
  <si>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</si>
  <si>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</si>
  <si>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</si>
  <si>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</si>
  <si>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</si>
  <si>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</si>
  <si>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</si>
  <si>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</si>
  <si>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</si>
  <si>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</si>
  <si>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</si>
  <si>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</si>
  <si>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</si>
  <si>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</si>
  <si>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</si>
  <si>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</si>
  <si>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</si>
  <si>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</si>
  <si>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</si>
  <si>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</si>
  <si>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</si>
  <si>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</si>
  <si>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</si>
  <si>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</si>
  <si>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</si>
  <si>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</si>
  <si>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</si>
  <si>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</si>
  <si>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</si>
  <si>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</si>
  <si>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</si>
  <si>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</si>
  <si>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</si>
  <si>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</si>
  <si>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</si>
  <si>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</si>
  <si>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</si>
  <si>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</si>
  <si>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</si>
  <si>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</si>
  <si>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</si>
  <si>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</si>
  <si>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</si>
  <si>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</si>
  <si>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</si>
  <si>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</si>
  <si>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</si>
  <si>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</si>
  <si>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</si>
  <si>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</si>
  <si>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</si>
  <si>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</si>
  <si>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</si>
  <si>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</si>
  <si>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</si>
  <si>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</si>
  <si>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</si>
  <si>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</si>
  <si>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</si>
  <si>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</si>
  <si>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</si>
  <si>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</si>
  <si>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</si>
  <si>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</si>
  <si>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</si>
  <si>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</si>
  <si>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</si>
  <si>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</si>
  <si>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</si>
  <si>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</si>
  <si>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</si>
  <si>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</si>
  <si>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</si>
  <si>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</si>
  <si>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</si>
  <si>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</si>
  <si>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</si>
  <si>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</si>
  <si>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</si>
  <si>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</si>
  <si>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</si>
  <si>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</si>
  <si>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</si>
  <si>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</si>
  <si>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</si>
  <si>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</si>
  <si>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</si>
  <si>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</si>
  <si>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</si>
  <si>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</si>
  <si>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</si>
  <si>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</si>
  <si>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</si>
  <si>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</si>
  <si>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</si>
  <si>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</si>
  <si>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</si>
  <si>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</si>
  <si>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</si>
  <si>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</si>
  <si>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</si>
  <si>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</si>
  <si>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</si>
  <si>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</si>
  <si>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</si>
  <si>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</si>
  <si>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</si>
  <si>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</si>
  <si>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</si>
  <si>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</si>
  <si>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</si>
  <si>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</si>
  <si>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</si>
  <si>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</si>
  <si>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</si>
  <si>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</si>
  <si>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</si>
  <si>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</si>
  <si>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</si>
  <si>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</si>
  <si>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</si>
  <si>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</si>
  <si>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</si>
  <si>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</si>
  <si>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</si>
  <si>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</si>
  <si>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</si>
  <si>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</si>
  <si>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</si>
  <si>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</si>
  <si>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</si>
  <si>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</si>
  <si>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</si>
  <si>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</si>
  <si>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</si>
  <si>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</si>
  <si>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</si>
  <si>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</si>
  <si>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</si>
  <si>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</si>
  <si>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</si>
  <si>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</si>
  <si>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</si>
  <si>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</si>
  <si>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</si>
  <si>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</si>
  <si>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</si>
  <si>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</si>
  <si>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</si>
  <si>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</si>
  <si>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</si>
  <si>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</si>
  <si>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</si>
  <si>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</si>
  <si>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</si>
  <si>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</si>
  <si>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</si>
  <si>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</si>
  <si>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</si>
  <si>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</si>
  <si>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</si>
  <si>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</si>
  <si>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</si>
  <si>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</si>
  <si>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</si>
  <si>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</si>
  <si>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</si>
  <si>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</si>
  <si>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</si>
  <si>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</si>
  <si>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</si>
  <si>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</si>
  <si>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</si>
  <si>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</si>
  <si>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</si>
  <si>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</si>
  <si>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</si>
  <si>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</si>
  <si>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</si>
  <si>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</si>
  <si>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</si>
  <si>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</si>
  <si>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</si>
  <si>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</si>
  <si>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</si>
  <si>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</si>
  <si>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</si>
  <si>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</si>
  <si>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</si>
  <si>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</si>
  <si>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</si>
  <si>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</si>
  <si>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</si>
  <si>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</si>
  <si>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</si>
  <si>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</si>
  <si>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</si>
  <si>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</si>
  <si>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</si>
  <si>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</si>
  <si>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</si>
  <si>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</si>
  <si>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</si>
  <si>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</si>
  <si>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</si>
  <si>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</si>
  <si>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</si>
  <si>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</si>
  <si>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</si>
  <si>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</si>
  <si>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</si>
  <si>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</si>
  <si>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</si>
  <si>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</si>
  <si>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</si>
  <si>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</si>
  <si>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</si>
  <si>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</si>
  <si>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</si>
  <si>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</si>
  <si>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</si>
  <si>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</si>
  <si>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</si>
  <si>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</si>
  <si>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</si>
  <si>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</si>
  <si>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</si>
  <si>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</si>
  <si>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</si>
  <si>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</si>
  <si>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</si>
  <si>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</si>
  <si>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</si>
  <si>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</si>
  <si>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</si>
  <si>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</si>
  <si>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</si>
  <si>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</si>
  <si>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</si>
  <si>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</si>
  <si>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</si>
  <si>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</si>
  <si>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</si>
  <si>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</si>
  <si>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</si>
  <si>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</si>
  <si>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</si>
  <si>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</si>
  <si>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</si>
  <si>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</si>
  <si>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</si>
  <si>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</si>
  <si>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</si>
  <si>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</si>
  <si>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</si>
  <si>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</si>
  <si>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</si>
  <si>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</si>
  <si>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</si>
  <si>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</si>
  <si>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</si>
  <si>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</si>
  <si>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</si>
  <si>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</si>
  <si>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</si>
  <si>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</si>
  <si>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</si>
  <si>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</si>
  <si>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</si>
  <si>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</si>
  <si>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</si>
  <si>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</si>
  <si>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</si>
  <si>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</si>
  <si>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</si>
  <si>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</si>
  <si>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</si>
  <si>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</si>
  <si>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</si>
  <si>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</si>
  <si>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</si>
  <si>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</si>
  <si>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</si>
  <si>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</si>
  <si>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</si>
  <si>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</si>
  <si>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</si>
  <si>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</si>
  <si>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</si>
  <si>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</si>
  <si>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</si>
  <si>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</si>
  <si>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</si>
  <si>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</si>
  <si>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</si>
  <si>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</si>
  <si>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</si>
  <si>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</si>
  <si>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</si>
  <si>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</si>
  <si>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</si>
  <si>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</si>
  <si>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</si>
  <si>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</si>
  <si>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</si>
  <si>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</si>
  <si>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</si>
  <si>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</si>
  <si>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</si>
  <si>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</si>
  <si>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</si>
  <si>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</si>
  <si>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</si>
  <si>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</si>
  <si>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</si>
  <si>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</si>
  <si>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</si>
  <si>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</si>
  <si>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</si>
  <si>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</si>
  <si>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</si>
  <si>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</si>
  <si>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</si>
  <si>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</si>
  <si>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</si>
  <si>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</si>
  <si>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</si>
  <si>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</si>
  <si>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</si>
  <si>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</si>
  <si>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</si>
  <si>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</si>
  <si>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</si>
  <si>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</si>
  <si>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</si>
  <si>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</si>
  <si>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</si>
  <si>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</si>
  <si>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</si>
  <si>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</si>
  <si>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</si>
  <si>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</si>
  <si>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</si>
  <si>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</si>
  <si>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</si>
  <si>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</si>
  <si>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</si>
  <si>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</si>
  <si>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</si>
  <si>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</si>
  <si>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</si>
  <si>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</si>
  <si>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</si>
  <si>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</si>
  <si>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</si>
  <si>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</si>
  <si>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</si>
  <si>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</si>
  <si>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</si>
  <si>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</si>
  <si>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</si>
  <si>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</si>
  <si>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</si>
  <si>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</si>
  <si>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</si>
  <si>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</si>
  <si>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</si>
  <si>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</si>
  <si>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</si>
  <si>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</si>
  <si>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</si>
  <si>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</si>
  <si>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</si>
  <si>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</si>
  <si>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</si>
  <si>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</si>
  <si>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</si>
  <si>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</si>
  <si>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</si>
  <si>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</si>
  <si>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</si>
  <si>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</si>
  <si>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</si>
  <si>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</si>
  <si>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</si>
  <si>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</si>
  <si>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</si>
  <si>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</si>
  <si>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</si>
  <si>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</si>
  <si>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</si>
  <si>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</si>
  <si>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</si>
  <si>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</si>
  <si>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</si>
  <si>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</si>
  <si>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</si>
  <si>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</si>
  <si>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</si>
  <si>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</si>
  <si>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</si>
  <si>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</si>
  <si>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</si>
  <si>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</si>
  <si>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</si>
  <si>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</si>
  <si>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</si>
  <si>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</si>
  <si>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</si>
  <si>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</si>
  <si>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</si>
  <si>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</si>
  <si>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</si>
  <si>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</si>
  <si>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</si>
  <si>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</si>
  <si>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</si>
  <si>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</si>
  <si>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</si>
  <si>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</si>
  <si>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</si>
  <si>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</si>
  <si>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</si>
  <si>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</si>
  <si>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</si>
  <si>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</si>
  <si>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</si>
  <si>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</si>
  <si>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</si>
  <si>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</si>
  <si>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</si>
  <si>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</si>
  <si>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</si>
  <si>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</si>
  <si>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</si>
  <si>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</si>
  <si>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</si>
  <si>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</si>
  <si>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</si>
  <si>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</si>
  <si>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</si>
  <si>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</si>
  <si>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</si>
  <si>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</si>
  <si>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</si>
  <si>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</si>
  <si>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</si>
  <si>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</si>
  <si>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</si>
  <si>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</si>
  <si>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</si>
  <si>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</si>
  <si>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</si>
  <si>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</si>
  <si>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</si>
  <si>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</si>
  <si>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</si>
  <si>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</si>
  <si>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</si>
  <si>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</si>
  <si>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</si>
  <si>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</si>
  <si>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</si>
  <si>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</si>
  <si>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</si>
  <si>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</si>
  <si>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</si>
  <si>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</si>
  <si>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</si>
  <si>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</si>
  <si>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</si>
  <si>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</si>
  <si>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</si>
  <si>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</si>
  <si>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</si>
  <si>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</si>
  <si>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</si>
  <si>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</si>
  <si>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</si>
  <si>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</si>
  <si>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</si>
  <si>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</si>
  <si>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</si>
  <si>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</si>
  <si>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</si>
  <si>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</si>
  <si>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</si>
  <si>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</si>
  <si>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</si>
  <si>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</si>
  <si>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</si>
  <si>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</si>
  <si>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</si>
  <si>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</si>
  <si>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</si>
  <si>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</si>
  <si>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</si>
  <si>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</si>
  <si>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</si>
  <si>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</si>
  <si>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</si>
  <si>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</si>
  <si>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</si>
  <si>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</si>
  <si>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</si>
  <si>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</si>
  <si>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</si>
  <si>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</si>
  <si>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</si>
  <si>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</si>
  <si>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</si>
  <si>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</si>
  <si>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</si>
  <si>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</si>
  <si>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</si>
  <si>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</si>
  <si>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</si>
  <si>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</si>
  <si>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</si>
  <si>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</si>
  <si>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</si>
  <si>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</si>
  <si>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</si>
  <si>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</si>
  <si>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</si>
  <si>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</si>
  <si>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</si>
  <si>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</si>
  <si>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</si>
  <si>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</si>
  <si>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</si>
  <si>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</si>
  <si>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</si>
  <si>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</si>
  <si>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</si>
  <si>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</si>
  <si>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</si>
  <si>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</si>
  <si>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</si>
  <si>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</si>
  <si>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</si>
  <si>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</si>
  <si>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</si>
  <si>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</si>
  <si>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</si>
  <si>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</si>
  <si>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</si>
  <si>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</si>
  <si>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</si>
  <si>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</si>
  <si>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</si>
  <si>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</si>
  <si>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</si>
  <si>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</si>
  <si>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</si>
  <si>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</si>
  <si>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</si>
  <si>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</si>
  <si>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</si>
  <si>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</si>
  <si>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</si>
  <si>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</si>
  <si>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</si>
  <si>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</si>
  <si>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</si>
  <si>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</si>
  <si>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</si>
  <si>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</si>
  <si>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</si>
  <si>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</si>
  <si>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</si>
  <si>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</si>
  <si>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</si>
  <si>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</si>
  <si>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</si>
  <si>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</si>
  <si>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</si>
  <si>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</si>
  <si>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</si>
  <si>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</si>
  <si>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</si>
  <si>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</si>
  <si>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</si>
  <si>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</si>
  <si>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</si>
  <si>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</si>
  <si>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</si>
  <si>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</si>
  <si>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</si>
  <si>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</si>
  <si>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</si>
  <si>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</si>
  <si>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</si>
  <si>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</si>
  <si>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</si>
  <si>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</si>
  <si>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</si>
  <si>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</si>
  <si>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</si>
  <si>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</si>
  <si>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</si>
  <si>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</si>
  <si>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</si>
  <si>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</si>
  <si>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</si>
  <si>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</si>
  <si>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</si>
  <si>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</si>
  <si>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</si>
  <si>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</si>
  <si>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</si>
  <si>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</si>
  <si>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</si>
  <si>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</si>
  <si>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</si>
  <si>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</si>
  <si>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</si>
  <si>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</si>
  <si>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</si>
  <si>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</si>
  <si>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</si>
  <si>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</si>
  <si>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</si>
  <si>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</si>
  <si>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</si>
  <si>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</si>
  <si>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</si>
  <si>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</si>
  <si>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</si>
  <si>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</si>
  <si>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</si>
  <si>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</si>
  <si>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</si>
  <si>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</si>
  <si>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</si>
  <si>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</si>
  <si>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</si>
  <si>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</si>
  <si>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</si>
  <si>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</si>
  <si>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</si>
  <si>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</si>
  <si>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</si>
  <si>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</si>
  <si>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</si>
  <si>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</si>
  <si>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</si>
  <si>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</si>
  <si>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</si>
  <si>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</si>
  <si>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</si>
  <si>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</si>
  <si>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</si>
  <si>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</si>
  <si>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</si>
  <si>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</si>
  <si>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</si>
  <si>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</si>
  <si>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</si>
  <si>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</si>
  <si>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</si>
  <si>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</si>
  <si>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</si>
  <si>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</si>
  <si>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</si>
  <si>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</si>
  <si>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</si>
  <si>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</si>
  <si>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</si>
  <si>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</si>
  <si>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</si>
  <si>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</si>
  <si>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</si>
  <si>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</si>
  <si>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</si>
  <si>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</si>
  <si>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</si>
  <si>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</si>
  <si>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</si>
  <si>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</si>
  <si>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</si>
  <si>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</si>
  <si>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</si>
  <si>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</si>
  <si>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</si>
  <si>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</si>
  <si>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</si>
  <si>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</si>
  <si>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</si>
  <si>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</si>
  <si>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</si>
  <si>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</si>
  <si>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</si>
  <si>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</si>
  <si>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</si>
  <si>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</si>
  <si>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</si>
  <si>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</si>
  <si>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</si>
  <si>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</si>
  <si>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</si>
  <si>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</si>
  <si>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</si>
  <si>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</si>
  <si>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</si>
  <si>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</si>
  <si>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</si>
  <si>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</si>
  <si>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</si>
  <si>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</si>
  <si>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</si>
  <si>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</si>
  <si>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</si>
  <si>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</si>
  <si>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</si>
  <si>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</si>
  <si>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</si>
  <si>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</si>
  <si>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</si>
  <si>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</si>
  <si>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</si>
  <si>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</si>
  <si>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</si>
  <si>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</si>
  <si>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</si>
  <si>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</si>
  <si>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</si>
  <si>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</si>
  <si>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</si>
  <si>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</si>
  <si>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</si>
  <si>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</si>
  <si>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</si>
  <si>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</si>
  <si>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</si>
  <si>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</si>
  <si>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</si>
  <si>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</si>
  <si>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</si>
  <si>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</si>
  <si>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</si>
  <si>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</si>
  <si>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</si>
  <si>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</si>
  <si>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</si>
  <si>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</si>
  <si>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</si>
  <si>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</si>
  <si>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</si>
  <si>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</si>
  <si>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</si>
  <si>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</si>
  <si>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</si>
  <si>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</si>
  <si>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</si>
  <si>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</si>
  <si>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</si>
  <si>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</si>
  <si>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</si>
  <si>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</si>
  <si>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</si>
  <si>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</si>
  <si>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</si>
  <si>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</si>
  <si>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</si>
  <si>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</si>
  <si>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</si>
  <si>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</si>
  <si>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</si>
  <si>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</si>
  <si>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</si>
  <si>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</si>
  <si>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</si>
  <si>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</si>
  <si>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</si>
  <si>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</si>
  <si>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</si>
  <si>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</si>
  <si>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</si>
  <si>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</si>
  <si>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</si>
  <si>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</si>
  <si>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</si>
  <si>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</si>
  <si>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</si>
  <si>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</si>
  <si>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</si>
  <si>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</si>
  <si>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</si>
  <si>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</si>
  <si>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</si>
  <si>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</si>
  <si>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</si>
  <si>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</si>
  <si>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</si>
  <si>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</si>
  <si>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</si>
  <si>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</si>
  <si>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</si>
  <si>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</si>
  <si>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</si>
  <si>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</si>
  <si>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</si>
  <si>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</si>
  <si>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</si>
  <si>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</si>
  <si>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</si>
  <si>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</si>
  <si>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</si>
  <si>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</si>
  <si>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</si>
  <si>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</si>
  <si>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</si>
  <si>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</si>
  <si>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</si>
  <si>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</si>
  <si>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</si>
  <si>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</si>
  <si>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</si>
  <si>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</si>
  <si>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</si>
  <si>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</si>
  <si>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</si>
  <si>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</si>
  <si>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</si>
  <si>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</si>
  <si>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</si>
  <si>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</si>
  <si>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</si>
  <si>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</si>
  <si>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</si>
  <si>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</si>
  <si>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</si>
  <si>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</si>
  <si>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</si>
  <si>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</si>
  <si>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</si>
  <si>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</si>
  <si>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</si>
  <si>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</si>
  <si>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</si>
  <si>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</si>
  <si>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</si>
  <si>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</si>
  <si>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</si>
  <si>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</si>
  <si>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</si>
  <si>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</si>
  <si>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</si>
  <si>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</si>
  <si>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</si>
  <si>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</si>
  <si>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</si>
  <si>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</si>
  <si>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</si>
  <si>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</si>
  <si>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</si>
  <si>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</si>
  <si>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</si>
  <si>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</si>
  <si>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</si>
  <si>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</si>
  <si>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</si>
  <si>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</si>
  <si>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</si>
  <si>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</si>
  <si>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</si>
  <si>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</si>
  <si>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</si>
  <si>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</si>
  <si>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</si>
  <si>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</si>
  <si>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</si>
  <si>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</si>
  <si>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</si>
  <si>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</si>
  <si>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</si>
  <si>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</si>
  <si>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</si>
  <si>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</si>
  <si>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</si>
  <si>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</si>
  <si>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</si>
  <si>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</si>
  <si>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</si>
  <si>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</si>
  <si>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</si>
  <si>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</si>
  <si>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</si>
  <si>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</si>
  <si>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</si>
  <si>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</si>
  <si>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</si>
  <si>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</si>
  <si>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</si>
  <si>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</si>
  <si>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</si>
  <si>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</si>
  <si>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</si>
  <si>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</si>
  <si>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</si>
  <si>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</si>
  <si>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</si>
  <si>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</si>
  <si>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</si>
  <si>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</si>
  <si>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</si>
  <si>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</si>
  <si>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</si>
  <si>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</si>
  <si>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</si>
  <si>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</si>
  <si>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</si>
  <si>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</si>
  <si>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</si>
  <si>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</si>
  <si>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</si>
  <si>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</si>
  <si>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</si>
  <si>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</si>
  <si>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</si>
  <si>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</si>
  <si>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</si>
  <si>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</si>
  <si>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</si>
  <si>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</si>
  <si>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</si>
  <si>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</si>
  <si>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</si>
  <si>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</si>
  <si>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</si>
  <si>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</si>
  <si>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</si>
  <si>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</si>
  <si>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</si>
  <si>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</si>
  <si>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</si>
  <si>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</si>
  <si>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</si>
  <si>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</si>
  <si>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</si>
  <si>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</si>
  <si>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</si>
  <si>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</si>
  <si>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</si>
  <si>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</si>
  <si>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</si>
  <si>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</si>
  <si>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</si>
  <si>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</si>
  <si>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</si>
  <si>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</si>
  <si>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</si>
  <si>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</si>
  <si>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</si>
  <si>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</si>
  <si>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</si>
  <si>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</si>
  <si>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</si>
  <si>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</si>
  <si>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</si>
  <si>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</si>
  <si>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</si>
  <si>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</si>
  <si>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</si>
  <si>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</si>
  <si>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</si>
  <si>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</si>
  <si>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</si>
  <si>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</si>
  <si>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</si>
  <si>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</si>
  <si>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</si>
  <si>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</si>
  <si>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</si>
  <si>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</si>
  <si>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</si>
  <si>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</si>
  <si>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</si>
  <si>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</si>
  <si>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</si>
  <si>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</si>
  <si>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</si>
  <si>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</si>
  <si>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</si>
  <si>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</si>
  <si>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</si>
  <si>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</si>
  <si>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</si>
  <si>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</si>
  <si>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</si>
  <si>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</si>
  <si>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</si>
  <si>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</si>
  <si>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</si>
  <si>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</si>
  <si>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</si>
  <si>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</si>
  <si>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</si>
  <si>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</si>
  <si>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</si>
  <si>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</si>
  <si>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</si>
  <si>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</si>
  <si>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</si>
  <si>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</si>
  <si>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</si>
  <si>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</si>
  <si>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</si>
  <si>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</si>
  <si>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</si>
  <si>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</si>
  <si>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</si>
  <si>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</si>
  <si>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</si>
  <si>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</si>
  <si>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</si>
  <si>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</si>
  <si>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</si>
  <si>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</si>
  <si>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</si>
  <si>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</si>
  <si>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</si>
  <si>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</si>
  <si>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</si>
  <si>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</si>
  <si>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</si>
  <si>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</si>
  <si>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</si>
  <si>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</si>
  <si>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</si>
  <si>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</si>
  <si>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</si>
  <si>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</si>
  <si>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</si>
  <si>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</si>
  <si>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</si>
  <si>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</si>
  <si>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</si>
  <si>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</si>
  <si>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</si>
  <si>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</si>
  <si>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</si>
  <si>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</si>
  <si>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</si>
  <si>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</si>
  <si>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</si>
  <si>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</si>
  <si>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</si>
  <si>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</si>
  <si>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</si>
  <si>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</si>
  <si>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</si>
  <si>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</si>
  <si>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</si>
  <si>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</si>
  <si>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</si>
  <si>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</si>
  <si>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</si>
  <si>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</si>
  <si>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</si>
  <si>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</si>
  <si>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</si>
  <si>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</si>
  <si>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</si>
  <si>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</si>
  <si>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</si>
  <si>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</si>
  <si>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</si>
  <si>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</si>
  <si>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</si>
  <si>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</si>
  <si>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</si>
  <si>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</si>
  <si>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</si>
  <si>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</si>
  <si>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</si>
  <si>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</si>
  <si>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</si>
  <si>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</si>
  <si>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</si>
  <si>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</si>
  <si>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</si>
  <si>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</si>
  <si>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</si>
  <si>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</si>
  <si>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</si>
  <si>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</si>
  <si>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</si>
  <si>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</si>
  <si>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</si>
  <si>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</si>
  <si>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</si>
  <si>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</si>
  <si>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</si>
  <si>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</si>
  <si>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</si>
  <si>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</si>
  <si>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</si>
  <si>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</si>
  <si>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</si>
  <si>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</si>
  <si>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</si>
  <si>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</si>
  <si>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</si>
  <si>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</si>
  <si>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</si>
  <si>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</si>
  <si>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</si>
  <si>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</si>
  <si>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</si>
  <si>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</si>
  <si>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</si>
  <si>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</si>
  <si>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</si>
  <si>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</si>
  <si>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</si>
  <si>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</si>
  <si>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</si>
  <si>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</si>
  <si>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</si>
  <si>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</si>
  <si>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</si>
  <si>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</si>
  <si>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</si>
  <si>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</si>
  <si>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</si>
  <si>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</si>
  <si>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</si>
  <si>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</si>
  <si>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</si>
  <si>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</si>
  <si>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</si>
  <si>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</si>
  <si>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</si>
  <si>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</si>
  <si>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</si>
  <si>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</si>
  <si>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</si>
  <si>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</si>
  <si>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</si>
  <si>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</si>
  <si>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</si>
  <si>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</si>
  <si>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</si>
  <si>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</si>
  <si>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</si>
  <si>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</si>
  <si>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</si>
  <si>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</si>
  <si>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</si>
  <si>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</si>
  <si>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</si>
  <si>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</si>
  <si>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</si>
  <si>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</si>
  <si>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</si>
  <si>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</si>
  <si>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</si>
  <si>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</si>
  <si>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</si>
  <si>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</si>
  <si>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</si>
  <si>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</si>
  <si>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</si>
  <si>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</si>
  <si>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</si>
  <si>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</si>
  <si>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</si>
  <si>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</si>
  <si>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</si>
  <si>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</si>
  <si>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</si>
  <si>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</si>
  <si>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</si>
  <si>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</si>
  <si>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</si>
  <si>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</si>
  <si>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</si>
  <si>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</si>
  <si>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</si>
  <si>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</si>
  <si>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</si>
  <si>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</si>
  <si>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</si>
  <si>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</si>
  <si>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</si>
  <si>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</si>
  <si>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</si>
  <si>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</si>
  <si>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</si>
  <si>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</si>
  <si>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</si>
  <si>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</si>
  <si>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</si>
  <si>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</si>
  <si>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</si>
  <si>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</si>
  <si>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</si>
  <si>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</si>
  <si>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</si>
  <si>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</si>
  <si>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</si>
  <si>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</si>
  <si>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</si>
  <si>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</si>
  <si>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</si>
  <si>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</si>
  <si>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</si>
  <si>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</si>
  <si>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</si>
  <si>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</si>
  <si>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</si>
  <si>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</si>
  <si>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</si>
  <si>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</si>
  <si>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</si>
  <si>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</si>
  <si>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</si>
  <si>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</si>
  <si>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</si>
  <si>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</si>
  <si>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</si>
  <si>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</si>
  <si>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</si>
  <si>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</si>
  <si>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</si>
  <si>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</si>
  <si>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</si>
  <si>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</si>
  <si>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</si>
  <si>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</si>
  <si>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</si>
  <si>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</si>
  <si>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</si>
  <si>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</si>
  <si>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</si>
  <si>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</si>
  <si>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</si>
  <si>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</si>
  <si>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</si>
  <si>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</si>
  <si>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</si>
  <si>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</si>
  <si>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</si>
  <si>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</si>
  <si>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</si>
  <si>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</si>
  <si>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</si>
  <si>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</si>
  <si>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</si>
  <si>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</si>
  <si>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</si>
  <si>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</si>
  <si>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</si>
  <si>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</si>
  <si>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</si>
  <si>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</si>
  <si>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</si>
  <si>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</si>
  <si>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</si>
  <si>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</si>
  <si>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</si>
  <si>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</si>
  <si>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</si>
  <si>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</si>
  <si>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</si>
  <si>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</si>
  <si>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</si>
  <si>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</si>
  <si>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</si>
  <si>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</si>
  <si>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</si>
  <si>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</si>
  <si>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</si>
  <si>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</si>
  <si>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</si>
  <si>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</si>
  <si>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</si>
  <si>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</si>
  <si>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</si>
  <si>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</si>
  <si>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</si>
  <si>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</si>
  <si>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</si>
  <si>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</si>
  <si>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</si>
  <si>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</si>
  <si>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</si>
  <si>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</si>
  <si>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</si>
  <si>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</si>
  <si>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</si>
  <si>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</si>
  <si>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</si>
  <si>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</si>
  <si>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</si>
  <si>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</si>
  <si>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</si>
  <si>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</si>
  <si>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</si>
  <si>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</si>
  <si>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</si>
  <si>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</si>
  <si>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</si>
  <si>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</si>
  <si>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</si>
  <si>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</si>
  <si>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</si>
  <si>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</si>
  <si>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</si>
  <si>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</si>
  <si>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</si>
  <si>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</si>
  <si>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</si>
  <si>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</si>
  <si>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</si>
  <si>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</si>
  <si>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</si>
  <si>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</si>
  <si>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</si>
  <si>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</si>
  <si>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</si>
  <si>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</si>
  <si>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</si>
  <si>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</si>
  <si>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</si>
  <si>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</si>
  <si>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</si>
  <si>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</si>
  <si>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</si>
  <si>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</si>
  <si>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</si>
  <si>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</si>
  <si>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</si>
  <si>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</si>
  <si>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</si>
  <si>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</si>
  <si>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</si>
  <si>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</si>
  <si>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</si>
  <si>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</si>
  <si>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</si>
  <si>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</si>
  <si>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</si>
  <si>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</si>
  <si>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</si>
  <si>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</si>
  <si>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</si>
  <si>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</si>
  <si>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</si>
  <si>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</si>
  <si>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</si>
  <si>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</si>
  <si>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</si>
  <si>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</si>
  <si>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</si>
  <si>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</si>
  <si>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</si>
  <si>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</si>
  <si>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</si>
  <si>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</si>
  <si>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</si>
  <si>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</si>
  <si>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</si>
  <si>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</si>
  <si>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</si>
  <si>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</si>
  <si>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</si>
  <si>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</si>
  <si>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</si>
  <si>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</si>
  <si>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</si>
  <si>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</si>
  <si>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</si>
  <si>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</si>
  <si>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</si>
  <si>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</si>
  <si>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</si>
  <si>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</si>
  <si>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</si>
  <si>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</si>
  <si>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</si>
  <si>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</si>
  <si>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</si>
  <si>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</si>
  <si>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</si>
  <si>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</si>
  <si>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</si>
  <si>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</si>
  <si>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</si>
  <si>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</si>
  <si>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</si>
  <si>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</si>
  <si>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</si>
  <si>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</si>
  <si>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</si>
  <si>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</si>
  <si>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</si>
  <si>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</si>
  <si>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</si>
  <si>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</si>
  <si>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</si>
  <si>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</si>
  <si>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</si>
  <si>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</si>
  <si>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</si>
  <si>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</si>
  <si>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</si>
  <si>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</si>
  <si>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</si>
  <si>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</si>
  <si>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</si>
  <si>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</si>
  <si>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</si>
  <si>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</si>
  <si>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</si>
  <si>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</si>
  <si>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</si>
  <si>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</si>
  <si>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</si>
  <si>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</si>
  <si>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</si>
  <si>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</si>
  <si>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</si>
  <si>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</si>
  <si>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</si>
  <si>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</si>
  <si>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</si>
  <si>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</si>
  <si>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</si>
  <si>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</si>
  <si>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</si>
  <si>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</si>
  <si>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</si>
  <si>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</si>
  <si>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</si>
  <si>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</si>
  <si>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</si>
  <si>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</si>
  <si>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</si>
  <si>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</si>
  <si>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</si>
  <si>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</si>
  <si>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</si>
  <si>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</si>
  <si>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</si>
  <si>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</si>
  <si>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</si>
  <si>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</si>
  <si>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</si>
  <si>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</si>
  <si>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</si>
  <si>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</si>
  <si>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</si>
  <si>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</si>
  <si>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</si>
  <si>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</si>
  <si>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</si>
  <si>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</si>
  <si>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</si>
  <si>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</si>
  <si>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</si>
  <si>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</si>
  <si>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</si>
  <si>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</si>
  <si>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</si>
  <si>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</si>
  <si>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</si>
  <si>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</si>
  <si>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</si>
  <si>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</si>
  <si>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</si>
  <si>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</si>
  <si>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</si>
  <si>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</si>
  <si>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</si>
  <si>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</si>
  <si>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</si>
  <si>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</si>
  <si>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</si>
  <si>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</si>
  <si>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</si>
  <si>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</si>
  <si>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</si>
  <si>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</si>
  <si>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</si>
  <si>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</si>
  <si>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</si>
  <si>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</si>
  <si>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</si>
  <si>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</si>
  <si>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</si>
  <si>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</si>
  <si>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</si>
  <si>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</si>
  <si>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</si>
  <si>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</si>
  <si>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</si>
  <si>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</si>
  <si>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</si>
  <si>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</si>
  <si>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</si>
  <si>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</si>
  <si>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</si>
  <si>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</si>
  <si>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</si>
  <si>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</si>
  <si>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</si>
  <si>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</si>
  <si>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</si>
  <si>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</si>
  <si>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</si>
  <si>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</si>
  <si>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</si>
  <si>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</si>
  <si>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</si>
  <si>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</si>
  <si>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</si>
  <si>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</si>
  <si>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</si>
  <si>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</si>
  <si>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</si>
  <si>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</si>
  <si>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</si>
  <si>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</si>
  <si>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</si>
  <si>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</si>
  <si>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</si>
  <si>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</si>
  <si>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</si>
  <si>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</si>
  <si>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</si>
  <si>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</si>
  <si>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</si>
  <si>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</si>
  <si>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</si>
  <si>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</si>
  <si>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</si>
  <si>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</si>
  <si>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</si>
  <si>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</si>
  <si>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</si>
  <si>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</si>
  <si>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</si>
  <si>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</si>
  <si>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</si>
  <si>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</si>
  <si>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</si>
  <si>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</si>
  <si>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</si>
  <si>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</si>
  <si>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</si>
  <si>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</si>
  <si>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</si>
  <si>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</si>
  <si>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</si>
  <si>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</si>
  <si>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</si>
  <si>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</si>
  <si>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</si>
  <si>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</si>
  <si>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</si>
  <si>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</si>
  <si>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</si>
  <si>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</si>
  <si>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</si>
  <si>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</si>
  <si>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</si>
  <si>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</si>
  <si>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</si>
  <si>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</si>
  <si>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</si>
  <si>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</si>
  <si>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</si>
  <si>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</si>
  <si>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</si>
  <si>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</si>
  <si>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</si>
  <si>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</si>
  <si>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</si>
  <si>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</si>
  <si>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</si>
  <si>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</si>
  <si>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</si>
  <si>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</si>
  <si>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</si>
  <si>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</si>
  <si>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</si>
  <si>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</si>
  <si>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</si>
  <si>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</si>
  <si>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</si>
  <si>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</si>
  <si>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</si>
  <si>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</si>
  <si>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</si>
  <si>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</si>
  <si>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</si>
  <si>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</si>
  <si>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</si>
  <si>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</si>
  <si>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</si>
  <si>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</si>
  <si>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</si>
  <si>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</si>
  <si>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</si>
  <si>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</si>
  <si>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</si>
  <si>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</si>
  <si>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</si>
  <si>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</si>
  <si>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</si>
  <si>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</si>
  <si>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</si>
  <si>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</si>
  <si>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</si>
  <si>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</si>
  <si>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</si>
  <si>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</si>
  <si>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</si>
  <si>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</si>
  <si>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</si>
  <si>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</si>
  <si>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</si>
  <si>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</si>
  <si>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</si>
  <si>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</si>
  <si>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</si>
  <si>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</si>
  <si>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</si>
  <si>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</si>
  <si>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</si>
  <si>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</si>
  <si>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</si>
  <si>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</si>
  <si>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</si>
  <si>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</si>
  <si>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</si>
  <si>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</si>
  <si>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</si>
  <si>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</si>
  <si>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</si>
  <si>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</si>
  <si>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</si>
  <si>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</si>
  <si>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</si>
  <si>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</si>
  <si>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</si>
  <si>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</si>
  <si>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</si>
  <si>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</si>
  <si>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</si>
  <si>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</si>
  <si>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</si>
  <si>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</si>
  <si>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</si>
  <si>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</si>
  <si>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</si>
  <si>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</si>
  <si>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</si>
  <si>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</si>
  <si>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</si>
  <si>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</si>
  <si>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</si>
  <si>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</si>
  <si>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</si>
  <si>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</si>
  <si>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</si>
  <si>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</si>
  <si>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</si>
  <si>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</si>
  <si>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</si>
  <si>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</si>
  <si>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</si>
  <si>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</si>
  <si>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</si>
  <si>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</si>
  <si>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</si>
  <si>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</si>
  <si>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</si>
  <si>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</si>
  <si>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</si>
  <si>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</si>
  <si>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</si>
  <si>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</si>
  <si>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</si>
  <si>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</si>
  <si>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</si>
  <si>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</si>
  <si>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</si>
  <si>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</si>
  <si>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</si>
  <si>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</si>
  <si>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</si>
  <si>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</si>
  <si>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</si>
  <si>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</si>
  <si>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</si>
  <si>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</si>
  <si>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</si>
  <si>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</si>
  <si>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</si>
  <si>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</si>
  <si>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</si>
  <si>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</si>
  <si>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</si>
  <si>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</si>
  <si>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</si>
  <si>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</si>
  <si>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</si>
  <si>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</si>
  <si>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</si>
  <si>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</si>
  <si>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</si>
  <si>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</si>
  <si>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</si>
  <si>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</si>
  <si>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</si>
  <si>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</si>
  <si>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</si>
  <si>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</si>
  <si>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</si>
  <si>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</si>
  <si>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</si>
  <si>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</si>
  <si>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</si>
  <si>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</si>
  <si>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</si>
  <si>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</si>
  <si>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</si>
  <si>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</si>
  <si>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</si>
  <si>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</si>
  <si>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</si>
  <si>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</si>
  <si>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</si>
  <si>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</si>
  <si>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</si>
  <si>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</si>
  <si>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</si>
  <si>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</si>
  <si>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</si>
  <si>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</si>
  <si>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</si>
  <si>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</si>
  <si>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</si>
  <si>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</si>
  <si>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</si>
  <si>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</si>
  <si>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</si>
  <si>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</si>
  <si>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</si>
  <si>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</si>
  <si>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</si>
  <si>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</si>
  <si>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</si>
  <si>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</si>
  <si>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</si>
  <si>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</si>
  <si>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</si>
  <si>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</si>
  <si>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</si>
  <si>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</si>
  <si>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</si>
  <si>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</si>
  <si>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</si>
  <si>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</si>
  <si>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</si>
  <si>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</si>
  <si>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</si>
  <si>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</si>
  <si>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</si>
  <si>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</si>
  <si>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</si>
  <si>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</si>
  <si>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</si>
  <si>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</si>
  <si>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</si>
  <si>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</si>
  <si>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</si>
  <si>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</si>
  <si>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</si>
  <si>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</si>
  <si>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</si>
  <si>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</si>
  <si>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</si>
  <si>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</si>
  <si>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</si>
  <si>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</si>
  <si>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</si>
  <si>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</si>
  <si>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</si>
  <si>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</si>
  <si>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</si>
  <si>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</si>
  <si>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</si>
  <si>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</si>
  <si>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</si>
  <si>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</si>
  <si>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</si>
  <si>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</si>
  <si>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</si>
  <si>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</si>
  <si>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</si>
  <si>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</si>
  <si>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</si>
  <si>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</si>
  <si>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</si>
  <si>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</si>
  <si>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</si>
  <si>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</si>
  <si>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</si>
  <si>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</si>
  <si>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</si>
  <si>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</si>
  <si>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</si>
  <si>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</si>
  <si>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</si>
  <si>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</si>
  <si>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</si>
  <si>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</si>
  <si>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</si>
  <si>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</si>
  <si>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</si>
  <si>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</si>
  <si>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</si>
  <si>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</si>
  <si>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</si>
  <si>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</si>
  <si>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</si>
  <si>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</si>
  <si>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</si>
  <si>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</si>
  <si>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</si>
  <si>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</si>
  <si>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</si>
  <si>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</si>
  <si>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</si>
  <si>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</si>
  <si>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</si>
  <si>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</si>
  <si>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</si>
  <si>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</si>
  <si>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</si>
  <si>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</si>
  <si>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</si>
  <si>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</si>
  <si>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</si>
  <si>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</si>
  <si>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</si>
  <si>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</si>
  <si>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</si>
  <si>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</si>
  <si>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</si>
  <si>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</si>
  <si>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</si>
  <si>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</si>
  <si>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</si>
  <si>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</si>
  <si>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</si>
  <si>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</si>
  <si>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</si>
  <si>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</si>
  <si>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</si>
  <si>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</si>
  <si>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</si>
  <si>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</si>
  <si>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</si>
  <si>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</si>
  <si>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</si>
  <si>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</si>
  <si>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</si>
  <si>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</si>
  <si>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</si>
  <si>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</si>
  <si>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</si>
  <si>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</si>
  <si>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</si>
  <si>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</si>
  <si>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</si>
  <si>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</si>
  <si>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</si>
  <si>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</si>
  <si>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</si>
  <si>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</si>
  <si>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</si>
  <si>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</si>
  <si>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</si>
  <si>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</si>
  <si>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</si>
  <si>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</si>
  <si>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</si>
  <si>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</si>
  <si>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</si>
  <si>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</si>
  <si>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</si>
  <si>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</si>
  <si>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</si>
  <si>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</si>
  <si>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</si>
  <si>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</si>
  <si>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</si>
  <si>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</si>
  <si>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</si>
  <si>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</si>
  <si>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</si>
  <si>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</si>
  <si>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</si>
  <si>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</si>
  <si>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</si>
  <si>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</si>
  <si>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</si>
  <si>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</si>
  <si>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</si>
  <si>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</si>
  <si>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</si>
  <si>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</si>
  <si>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</si>
  <si>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</si>
  <si>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</si>
  <si>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</si>
  <si>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</si>
  <si>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</si>
  <si>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</si>
  <si>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</si>
  <si>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</si>
  <si>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</si>
  <si>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</si>
  <si>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</si>
  <si>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</si>
  <si>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</si>
  <si>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</si>
  <si>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</si>
  <si>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</si>
  <si>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</si>
  <si>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</si>
  <si>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</si>
  <si>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</si>
  <si>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</si>
  <si>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</si>
  <si>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</si>
  <si>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</si>
  <si>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</si>
  <si>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</si>
  <si>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</si>
  <si>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</si>
  <si>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</si>
  <si>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</si>
  <si>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</si>
  <si>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</si>
  <si>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</si>
  <si>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</si>
  <si>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</si>
  <si>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</si>
  <si>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</si>
  <si>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</si>
  <si>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</si>
  <si>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</si>
  <si>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</si>
  <si>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</si>
  <si>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</si>
  <si>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</si>
  <si>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</si>
  <si>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</si>
  <si>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</si>
  <si>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</si>
  <si>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</si>
  <si>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</si>
  <si>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</si>
  <si>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</si>
  <si>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</si>
  <si>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</si>
  <si>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</si>
  <si>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</si>
  <si>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</si>
  <si>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</si>
  <si>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</si>
  <si>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</si>
  <si>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</si>
  <si>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</si>
  <si>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</si>
  <si>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</si>
  <si>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</si>
  <si>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</si>
  <si>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</si>
  <si>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</si>
  <si>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</si>
  <si>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</si>
  <si>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</si>
  <si>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</si>
  <si>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</si>
  <si>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</si>
  <si>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</si>
  <si>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</si>
  <si>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</si>
  <si>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</si>
  <si>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</si>
  <si>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</si>
  <si>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</si>
  <si>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</si>
  <si>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</si>
  <si>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</si>
  <si>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</si>
  <si>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</si>
  <si>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</si>
  <si>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</si>
  <si>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</si>
  <si>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</si>
  <si>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</si>
  <si>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</si>
  <si>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</si>
  <si>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</si>
  <si>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</si>
  <si>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</si>
  <si>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</si>
  <si>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</si>
  <si>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</si>
  <si>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</si>
  <si>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</si>
  <si>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</si>
  <si>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</si>
  <si>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</si>
  <si>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</si>
  <si>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</si>
  <si>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</si>
  <si>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</si>
  <si>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</si>
  <si>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</si>
  <si>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</si>
  <si>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</si>
  <si>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</si>
  <si>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</si>
  <si>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</si>
  <si>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</si>
  <si>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</si>
  <si>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</si>
  <si>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</si>
  <si>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</si>
  <si>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</si>
  <si>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</si>
  <si>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</si>
  <si>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</si>
  <si>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</si>
  <si>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</si>
  <si>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</si>
  <si>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</si>
  <si>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</si>
  <si>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</si>
  <si>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</si>
  <si>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</si>
  <si>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</si>
  <si>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</si>
  <si>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</si>
  <si>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</si>
  <si>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</si>
  <si>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</si>
  <si>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</si>
  <si>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</si>
  <si>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</si>
  <si>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</si>
  <si>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</si>
  <si>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</si>
  <si>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</si>
  <si>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</si>
  <si>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</si>
  <si>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</si>
  <si>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</si>
  <si>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</si>
  <si>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</si>
  <si>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</si>
  <si>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</si>
  <si>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</si>
  <si>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</si>
  <si>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</si>
  <si>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</si>
  <si>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</si>
  <si>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</si>
  <si>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</si>
  <si>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</si>
  <si>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</si>
  <si>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</si>
  <si>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</si>
  <si>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</si>
  <si>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</si>
  <si>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</si>
  <si>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</si>
  <si>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</si>
  <si>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</si>
  <si>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</si>
  <si>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</si>
  <si>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</si>
  <si>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</si>
  <si>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</si>
  <si>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</si>
  <si>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</si>
  <si>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</si>
  <si>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</si>
  <si>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</si>
  <si>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</si>
  <si>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</si>
  <si>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</si>
  <si>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</si>
  <si>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</si>
  <si>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</si>
  <si>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</si>
  <si>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</si>
  <si>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</si>
  <si>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</si>
  <si>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</si>
  <si>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</si>
  <si>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</si>
  <si>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</si>
  <si>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</si>
  <si>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</si>
  <si>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</si>
  <si>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</si>
  <si>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</si>
  <si>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</si>
  <si>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</si>
  <si>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</si>
  <si>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</si>
  <si>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</si>
  <si>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</si>
  <si>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</si>
  <si>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</si>
  <si>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</si>
  <si>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</si>
  <si>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</si>
  <si>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</si>
  <si>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</si>
  <si>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</si>
  <si>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</si>
  <si>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</si>
  <si>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</si>
  <si>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</si>
  <si>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</si>
  <si>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</si>
  <si>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</si>
  <si>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</si>
  <si>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</si>
  <si>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</si>
  <si>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</si>
  <si>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</si>
  <si>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</si>
  <si>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</si>
  <si>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</si>
  <si>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</si>
  <si>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</si>
  <si>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</si>
  <si>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</si>
  <si>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</si>
  <si>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</si>
  <si>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</si>
  <si>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</si>
  <si>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</si>
  <si>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</si>
  <si>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</si>
  <si>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</si>
  <si>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</si>
  <si>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</si>
  <si>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</si>
  <si>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</si>
  <si>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</si>
  <si>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</si>
  <si>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</si>
  <si>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</si>
  <si>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</si>
  <si>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</si>
  <si>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</si>
  <si>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</si>
  <si>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</si>
  <si>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</si>
  <si>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</si>
  <si>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</si>
  <si>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</si>
  <si>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</si>
  <si>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</si>
  <si>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</si>
  <si>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</si>
  <si>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</si>
  <si>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</si>
  <si>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</si>
  <si>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</si>
  <si>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</si>
  <si>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</si>
  <si>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</si>
  <si>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</si>
  <si>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</si>
  <si>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</si>
  <si>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</si>
  <si>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</si>
  <si>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</si>
  <si>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</si>
  <si>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</si>
  <si>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</si>
  <si>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</si>
  <si>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</si>
  <si>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</si>
  <si>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</si>
  <si>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</si>
  <si>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</si>
  <si>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</si>
  <si>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</si>
  <si>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</si>
  <si>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</si>
  <si>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</si>
  <si>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</si>
  <si>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</si>
  <si>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</si>
  <si>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</si>
  <si>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</si>
  <si>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</si>
  <si>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</si>
  <si>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</si>
  <si>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</si>
  <si>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</si>
  <si>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</si>
  <si>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</si>
  <si>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</si>
  <si>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</si>
  <si>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</si>
  <si>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</si>
  <si>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</si>
  <si>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</si>
  <si>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</si>
  <si>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</si>
  <si>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</si>
  <si>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</si>
  <si>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</si>
  <si>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</si>
  <si>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</si>
  <si>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</si>
  <si>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</si>
  <si>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</si>
  <si>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</si>
  <si>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</si>
  <si>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</si>
  <si>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</si>
  <si>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</si>
  <si>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</si>
  <si>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</si>
  <si>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</si>
  <si>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</si>
  <si>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</si>
  <si>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</si>
  <si>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</si>
  <si>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</si>
  <si>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</si>
  <si>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</si>
  <si>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</si>
  <si>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</si>
  <si>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</si>
  <si>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</si>
  <si>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</si>
  <si>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</si>
  <si>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</si>
  <si>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</si>
  <si>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</si>
  <si>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</si>
  <si>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</si>
  <si>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</si>
  <si>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</si>
  <si>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</si>
  <si>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</si>
  <si>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</si>
  <si>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</si>
  <si>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</si>
  <si>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</si>
  <si>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</si>
  <si>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</si>
  <si>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</si>
  <si>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</si>
  <si>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</si>
  <si>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</si>
  <si>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</si>
  <si>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</si>
  <si>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</si>
  <si>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</si>
  <si>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</si>
  <si>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</si>
  <si>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</si>
  <si>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</si>
  <si>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</si>
  <si>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</si>
  <si>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</si>
  <si>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</si>
  <si>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</si>
  <si>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</si>
  <si>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</si>
  <si>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</si>
  <si>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</si>
  <si>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</si>
  <si>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</si>
  <si>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</si>
  <si>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</si>
  <si>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</si>
  <si>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</si>
  <si>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</si>
  <si>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</si>
  <si>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</si>
  <si>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</si>
  <si>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</si>
  <si>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</si>
  <si>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</si>
  <si>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</si>
  <si>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</si>
  <si>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</si>
  <si>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</si>
  <si>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</si>
  <si>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</si>
  <si>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</si>
  <si>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</si>
  <si>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</si>
  <si>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</si>
  <si>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</si>
  <si>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</si>
  <si>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</si>
  <si>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</si>
  <si>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</si>
  <si>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</si>
  <si>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</si>
  <si>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</si>
  <si>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</si>
  <si>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</si>
  <si>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</si>
  <si>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</si>
  <si>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</si>
  <si>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</si>
  <si>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</si>
  <si>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</si>
  <si>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</si>
  <si>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</si>
  <si>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</si>
  <si>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</si>
  <si>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</si>
  <si>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</si>
  <si>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</si>
  <si>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</si>
  <si>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</si>
  <si>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</si>
  <si>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</si>
  <si>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</si>
  <si>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</si>
  <si>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</si>
  <si>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</si>
  <si>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</si>
  <si>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</si>
  <si>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</si>
  <si>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</si>
  <si>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</si>
  <si>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</si>
  <si>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</si>
  <si>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</si>
  <si>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</si>
  <si>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</si>
  <si>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</si>
  <si>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</si>
  <si>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</si>
  <si>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</si>
  <si>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</si>
  <si>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</si>
  <si>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</si>
  <si>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</si>
  <si>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</si>
  <si>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</si>
  <si>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</si>
  <si>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</si>
  <si>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</si>
  <si>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</si>
  <si>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</si>
  <si>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</si>
  <si>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</si>
  <si>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</si>
  <si>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</si>
  <si>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</si>
  <si>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</si>
  <si>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</si>
  <si>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</si>
  <si>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</si>
  <si>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</si>
  <si>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</si>
  <si>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</si>
  <si>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</si>
  <si>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</si>
  <si>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</si>
  <si>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</si>
  <si>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</si>
  <si>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</si>
  <si>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</si>
  <si>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</si>
  <si>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</si>
  <si>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</si>
  <si>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</si>
  <si>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</si>
  <si>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</si>
  <si>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</si>
  <si>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</si>
  <si>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</si>
  <si>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</si>
  <si>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</si>
  <si>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</si>
  <si>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</si>
  <si>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</si>
  <si>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</si>
  <si>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</si>
  <si>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</si>
  <si>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</si>
  <si>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</si>
  <si>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</si>
  <si>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</si>
  <si>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</si>
  <si>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</si>
  <si>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</si>
  <si>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</si>
  <si>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</si>
  <si>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</si>
  <si>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</si>
  <si>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</si>
  <si>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</si>
  <si>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</si>
  <si>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</si>
  <si>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</si>
  <si>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</si>
  <si>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</si>
  <si>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</si>
  <si>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</si>
  <si>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</si>
  <si>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</si>
  <si>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</si>
  <si>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</si>
  <si>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</si>
  <si>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</si>
  <si>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</si>
  <si>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</si>
  <si>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</si>
  <si>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</si>
  <si>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</si>
  <si>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</si>
  <si>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</si>
  <si>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</si>
  <si>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</si>
  <si>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</si>
  <si>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</si>
  <si>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</si>
  <si>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</si>
  <si>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</si>
  <si>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</si>
  <si>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</si>
  <si>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</si>
  <si>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</si>
  <si>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</si>
  <si>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</si>
  <si>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</si>
  <si>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</si>
  <si>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</si>
  <si>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</si>
  <si>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</si>
  <si>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</si>
  <si>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</si>
  <si>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</si>
  <si>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</si>
  <si>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</si>
  <si>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</si>
  <si>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</si>
  <si>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</si>
  <si>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</si>
  <si>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</si>
  <si>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</si>
  <si>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</si>
  <si>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</si>
  <si>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</si>
  <si>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</si>
  <si>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</si>
  <si>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</si>
  <si>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</si>
  <si>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</si>
  <si>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</si>
  <si>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</si>
  <si>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</si>
  <si>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</si>
  <si>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</si>
  <si>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</si>
  <si>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</si>
  <si>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</si>
  <si>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</si>
  <si>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</si>
  <si>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</si>
  <si>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</si>
  <si>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</si>
  <si>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</si>
  <si>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</si>
  <si>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</si>
  <si>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</si>
  <si>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</si>
  <si>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</si>
  <si>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</si>
  <si>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</si>
  <si>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</si>
  <si>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</si>
  <si>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</si>
  <si>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</si>
  <si>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</si>
  <si>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</si>
  <si>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</si>
  <si>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</si>
  <si>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</si>
  <si>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</si>
  <si>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</si>
  <si>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</si>
  <si>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</si>
  <si>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</si>
  <si>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</si>
  <si>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</si>
  <si>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</si>
  <si>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</si>
  <si>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</si>
  <si>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</si>
  <si>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</si>
  <si>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</si>
  <si>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</si>
  <si>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</si>
  <si>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</si>
  <si>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</si>
  <si>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</si>
  <si>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</si>
  <si>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</si>
  <si>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</si>
  <si>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</si>
  <si>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</si>
  <si>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</si>
  <si>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</si>
  <si>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</si>
  <si>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</si>
  <si>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</si>
  <si>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</si>
  <si>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</si>
  <si>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</si>
  <si>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</si>
  <si>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</si>
  <si>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</si>
  <si>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</si>
  <si>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</si>
  <si>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</si>
  <si>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</si>
  <si>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</si>
  <si>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</si>
  <si>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</si>
  <si>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</si>
  <si>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</si>
  <si>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</si>
  <si>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</si>
  <si>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</si>
  <si>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</si>
  <si>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</si>
  <si>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</si>
  <si>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</si>
  <si>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</si>
  <si>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</si>
  <si>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</si>
  <si>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</si>
  <si>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</si>
  <si>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</si>
  <si>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</si>
  <si>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</si>
  <si>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</si>
  <si>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</si>
  <si>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</si>
  <si>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</si>
  <si>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</si>
  <si>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</si>
  <si>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</si>
  <si>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</si>
  <si>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</si>
  <si>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</si>
  <si>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</si>
  <si>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</si>
  <si>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</si>
  <si>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</si>
  <si>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</si>
  <si>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</si>
  <si>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</si>
  <si>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</si>
  <si>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</si>
  <si>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</si>
  <si>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</si>
  <si>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</si>
  <si>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</si>
  <si>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</si>
  <si>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</si>
  <si>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</si>
  <si>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</si>
  <si>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</si>
  <si>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</si>
  <si>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</si>
  <si>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</si>
  <si>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</si>
  <si>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</si>
  <si>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</si>
  <si>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</si>
  <si>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</si>
  <si>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</si>
  <si>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</si>
  <si>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</si>
  <si>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</si>
  <si>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</si>
  <si>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</si>
  <si>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</si>
  <si>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</si>
  <si>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</si>
  <si>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</si>
  <si>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</si>
  <si>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</si>
  <si>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</si>
  <si>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</si>
  <si>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</si>
  <si>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</si>
  <si>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</si>
  <si>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</si>
  <si>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</si>
  <si>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</si>
  <si>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</si>
  <si>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</si>
  <si>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</si>
  <si>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</si>
  <si>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</si>
  <si>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</si>
  <si>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</si>
  <si>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</si>
  <si>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</si>
  <si>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</si>
  <si>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</si>
  <si>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</si>
  <si>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</si>
  <si>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</si>
  <si>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</si>
  <si>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</si>
  <si>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</si>
  <si>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</si>
  <si>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</si>
  <si>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</si>
  <si>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</si>
  <si>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</si>
  <si>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</si>
  <si>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</si>
  <si>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</si>
  <si>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</si>
  <si>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</si>
  <si>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</si>
  <si>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</si>
  <si>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</si>
  <si>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</si>
  <si>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</si>
  <si>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</si>
  <si>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</si>
  <si>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</si>
  <si>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</si>
  <si>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</si>
  <si>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</si>
  <si>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</si>
  <si>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</si>
  <si>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</si>
  <si>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</si>
  <si>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</si>
  <si>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</si>
  <si>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</si>
  <si>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</si>
  <si>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</si>
  <si>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</si>
  <si>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</si>
  <si>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</si>
  <si>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</si>
  <si>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</si>
  <si>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</si>
  <si>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</si>
  <si>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</si>
  <si>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</si>
  <si>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</si>
  <si>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</si>
  <si>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</si>
  <si>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</si>
  <si>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</si>
  <si>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</si>
  <si>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</si>
  <si>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</si>
  <si>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</si>
  <si>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</si>
  <si>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</si>
  <si>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</si>
  <si>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</si>
  <si>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</si>
  <si>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</si>
  <si>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</si>
  <si>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</si>
  <si>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</si>
  <si>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</si>
  <si>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</si>
  <si>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</si>
  <si>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</si>
  <si>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</si>
  <si>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</si>
  <si>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</si>
  <si>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</si>
  <si>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</si>
  <si>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</si>
  <si>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</si>
  <si>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</si>
  <si>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</si>
  <si>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</si>
  <si>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</si>
  <si>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</si>
  <si>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</si>
  <si>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</si>
  <si>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</si>
  <si>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</si>
  <si>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</si>
  <si>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</si>
  <si>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</si>
  <si>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</si>
  <si>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</si>
  <si>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</si>
  <si>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</si>
  <si>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</si>
  <si>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</si>
  <si>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</si>
  <si>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</si>
  <si>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</si>
  <si>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</si>
  <si>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</si>
  <si>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</si>
  <si>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</si>
  <si>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</si>
  <si>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</si>
  <si>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</si>
  <si>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</si>
  <si>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</si>
  <si>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</si>
  <si>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</si>
  <si>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</si>
  <si>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</si>
  <si>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</si>
  <si>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</si>
  <si>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</si>
  <si>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</si>
  <si>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</si>
  <si>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</si>
  <si>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</si>
  <si>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</si>
  <si>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</si>
  <si>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</si>
  <si>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</si>
  <si>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</si>
  <si>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</si>
  <si>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</si>
  <si>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</si>
  <si>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</si>
  <si>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</si>
  <si>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</si>
  <si>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</si>
  <si>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</si>
  <si>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</si>
  <si>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</si>
  <si>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</si>
  <si>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</si>
  <si>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</si>
  <si>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</si>
  <si>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</si>
  <si>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</si>
  <si>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</si>
  <si>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</si>
  <si>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</si>
  <si>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</si>
  <si>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</si>
  <si>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</si>
  <si>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</si>
  <si>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</si>
  <si>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</si>
  <si>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</si>
  <si>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</si>
  <si>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</si>
  <si>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</si>
  <si>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</si>
  <si>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</si>
  <si>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</si>
  <si>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</si>
  <si>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</si>
  <si>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</si>
  <si>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</si>
  <si>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</si>
  <si>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</si>
  <si>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</si>
  <si>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</si>
  <si>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</si>
  <si>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</si>
  <si>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</si>
  <si>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</si>
  <si>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</si>
  <si>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</si>
  <si>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</si>
  <si>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</si>
  <si>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</si>
  <si>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</si>
  <si>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</si>
  <si>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</si>
  <si>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</si>
  <si>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</si>
  <si>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</si>
  <si>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</si>
  <si>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</si>
  <si>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</si>
  <si>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</si>
  <si>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</si>
  <si>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</si>
  <si>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</si>
  <si>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</si>
  <si>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</si>
  <si>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</si>
  <si>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</si>
  <si>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</si>
  <si>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</si>
  <si>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</si>
  <si>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</si>
  <si>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</si>
  <si>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</si>
  <si>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</si>
  <si>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</si>
  <si>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</si>
  <si>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</si>
  <si>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</si>
  <si>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</si>
  <si>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</si>
  <si>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</si>
  <si>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</si>
  <si>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</si>
  <si>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</si>
  <si>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</si>
  <si>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</si>
  <si>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</si>
  <si>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</si>
  <si>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</si>
  <si>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</si>
  <si>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</si>
  <si>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</si>
  <si>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</si>
  <si>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</si>
  <si>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</si>
  <si>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</si>
  <si>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</si>
  <si>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</si>
  <si>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</si>
  <si>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</si>
  <si>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</si>
  <si>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</si>
  <si>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</si>
  <si>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</si>
  <si>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</si>
  <si>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</si>
  <si>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</si>
  <si>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</si>
  <si>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</si>
  <si>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</si>
  <si>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</si>
  <si>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</si>
  <si>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</si>
  <si>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</si>
  <si>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</si>
  <si>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</si>
  <si>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</si>
  <si>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</si>
  <si>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</si>
  <si>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</si>
  <si>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</si>
  <si>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</si>
  <si>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</si>
  <si>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</si>
  <si>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</si>
  <si>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</si>
  <si>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</si>
  <si>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</si>
  <si>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</si>
  <si>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</si>
  <si>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</si>
  <si>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</si>
  <si>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</si>
  <si>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</si>
  <si>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</si>
  <si>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</si>
  <si>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</si>
  <si>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</si>
  <si>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</si>
  <si>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</si>
  <si>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</si>
  <si>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</si>
  <si>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</si>
  <si>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</si>
  <si>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</si>
  <si>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</si>
  <si>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</si>
  <si>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</si>
  <si>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</si>
  <si>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</si>
  <si>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</si>
  <si>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</si>
  <si>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</si>
  <si>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</si>
  <si>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</si>
  <si>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</si>
  <si>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</si>
  <si>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</si>
  <si>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</si>
  <si>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</si>
  <si>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</si>
  <si>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</si>
  <si>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</si>
  <si>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</si>
  <si>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</si>
  <si>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</si>
  <si>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</si>
  <si>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</si>
  <si>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</si>
  <si>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</si>
  <si>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</si>
  <si>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</si>
  <si>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</si>
  <si>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</si>
  <si>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</si>
  <si>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</si>
  <si>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</si>
  <si>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</si>
  <si>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</si>
  <si>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</si>
  <si>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</si>
  <si>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</si>
  <si>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</si>
  <si>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</si>
  <si>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</si>
  <si>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</si>
  <si>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</si>
  <si>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</si>
  <si>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</si>
  <si>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</si>
  <si>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</si>
  <si>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</si>
  <si>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</si>
  <si>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</si>
  <si>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</si>
  <si>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</si>
  <si>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</si>
  <si>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</si>
  <si>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</si>
  <si>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</si>
  <si>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</si>
  <si>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</si>
  <si>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</si>
  <si>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</si>
  <si>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</si>
  <si>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</si>
  <si>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</si>
  <si>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</si>
  <si>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</si>
  <si>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</si>
  <si>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</si>
  <si>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</si>
  <si>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</si>
  <si>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</si>
  <si>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</si>
  <si>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</si>
  <si>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</si>
  <si>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</si>
  <si>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</si>
  <si>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</si>
  <si>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</si>
  <si>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</si>
  <si>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</si>
  <si>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</si>
  <si>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</si>
  <si>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</si>
  <si>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</si>
  <si>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</si>
  <si>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</si>
  <si>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</si>
  <si>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</si>
  <si>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</si>
  <si>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</si>
  <si>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</si>
  <si>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</si>
  <si>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</si>
  <si>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</si>
  <si>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</si>
  <si>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</si>
  <si>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</si>
  <si>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</si>
  <si>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</si>
  <si>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</si>
  <si>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</si>
  <si>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</si>
  <si>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</si>
  <si>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</si>
  <si>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</si>
  <si>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</si>
  <si>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</si>
  <si>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</si>
  <si>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</si>
  <si>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</si>
  <si>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</si>
  <si>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</si>
  <si>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</si>
  <si>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</si>
  <si>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</si>
  <si>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</si>
  <si>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</si>
  <si>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</si>
  <si>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</si>
  <si>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</si>
  <si>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</si>
  <si>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</si>
  <si>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</si>
  <si>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</si>
  <si>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</si>
  <si>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</si>
  <si>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</si>
  <si>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</si>
  <si>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</si>
  <si>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</si>
  <si>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</si>
  <si>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</si>
  <si>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</si>
  <si>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</si>
  <si>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</si>
  <si>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</si>
  <si>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</si>
  <si>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</si>
  <si>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</si>
  <si>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</si>
  <si>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</si>
  <si>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</si>
  <si>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</si>
  <si>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</si>
  <si>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</si>
  <si>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</si>
  <si>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</si>
  <si>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</si>
  <si>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</si>
  <si>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</si>
  <si>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</si>
  <si>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</si>
  <si>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</si>
  <si>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</si>
  <si>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</si>
  <si>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</si>
  <si>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</si>
  <si>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</si>
  <si>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</si>
  <si>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</si>
  <si>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</si>
  <si>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</si>
  <si>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</si>
  <si>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</si>
  <si>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</si>
  <si>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</si>
  <si>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</si>
  <si>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</si>
  <si>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</si>
  <si>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</si>
  <si>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</si>
  <si>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</si>
  <si>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</si>
  <si>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</si>
  <si>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</si>
  <si>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</si>
  <si>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</si>
  <si>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</si>
  <si>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</si>
  <si>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</si>
  <si>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</si>
  <si>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</si>
  <si>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</si>
  <si>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</si>
  <si>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</si>
  <si>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</si>
  <si>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</si>
  <si>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</si>
  <si>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</si>
  <si>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</si>
  <si>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</si>
  <si>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</si>
  <si>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</si>
  <si>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</si>
  <si>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</si>
  <si>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</si>
  <si>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</si>
  <si>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</si>
  <si>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</si>
  <si>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</si>
  <si>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</si>
  <si>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</si>
  <si>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</si>
  <si>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</si>
  <si>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</si>
  <si>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</si>
  <si>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</si>
  <si>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</si>
  <si>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</si>
  <si>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</si>
  <si>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</si>
  <si>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</si>
  <si>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</si>
  <si>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</si>
  <si>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</si>
  <si>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</si>
  <si>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</si>
  <si>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</si>
  <si>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</si>
  <si>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</si>
  <si>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</si>
  <si>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</si>
  <si>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</si>
  <si>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</si>
  <si>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</si>
  <si>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</si>
  <si>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</si>
  <si>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</si>
  <si>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</si>
  <si>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</si>
  <si>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</si>
  <si>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</si>
  <si>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</si>
  <si>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</si>
  <si>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</si>
  <si>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</si>
  <si>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</si>
  <si>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</si>
  <si>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</si>
  <si>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</si>
  <si>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</si>
  <si>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</si>
  <si>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</si>
  <si>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</si>
  <si>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</si>
  <si>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</si>
  <si>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</si>
  <si>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</si>
  <si>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</si>
  <si>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</si>
  <si>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</si>
  <si>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</si>
  <si>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</si>
  <si>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</si>
  <si>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</si>
  <si>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</si>
  <si>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</si>
  <si>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</si>
  <si>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</si>
  <si>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</si>
  <si>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</si>
  <si>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</si>
  <si>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</si>
  <si>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</si>
  <si>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</si>
  <si>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</si>
  <si>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</si>
  <si>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</si>
  <si>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</si>
  <si>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</si>
  <si>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</si>
  <si>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</si>
  <si>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</si>
  <si>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</si>
  <si>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</si>
  <si>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</si>
  <si>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</si>
  <si>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</si>
  <si>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</si>
  <si>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</si>
  <si>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</si>
  <si>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</si>
  <si>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</si>
  <si>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</si>
  <si>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</si>
  <si>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</si>
  <si>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</si>
  <si>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</si>
  <si>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</si>
  <si>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</si>
  <si>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</si>
  <si>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</si>
  <si>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</si>
  <si>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</si>
  <si>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</si>
  <si>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</si>
  <si>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</si>
  <si>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</si>
  <si>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</si>
  <si>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</si>
  <si>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</si>
  <si>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</si>
  <si>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</si>
  <si>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</si>
  <si>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</si>
  <si>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</si>
  <si>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</si>
  <si>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</si>
  <si>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</si>
  <si>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</si>
  <si>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</si>
  <si>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</si>
  <si>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</si>
  <si>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</si>
  <si>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</si>
  <si>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</si>
  <si>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</si>
  <si>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</si>
  <si>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</si>
  <si>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</si>
  <si>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</si>
  <si>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</si>
  <si>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</si>
  <si>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</si>
  <si>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</si>
  <si>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</si>
  <si>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</si>
  <si>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</si>
  <si>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</si>
  <si>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</si>
  <si>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</si>
  <si>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</si>
  <si>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</si>
  <si>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</si>
  <si>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</si>
  <si>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</si>
  <si>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</si>
  <si>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</si>
  <si>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</si>
  <si>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</si>
  <si>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</si>
  <si>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</si>
  <si>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</si>
  <si>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</si>
  <si>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</si>
  <si>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</si>
  <si>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</si>
  <si>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</si>
  <si>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</si>
  <si>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</si>
  <si>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</si>
  <si>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</si>
  <si>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</si>
  <si>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</si>
  <si>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</si>
  <si>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</si>
  <si>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</si>
  <si>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</si>
  <si>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</si>
  <si>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</si>
  <si>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</si>
  <si>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</si>
  <si>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</si>
  <si>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</si>
  <si>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</si>
  <si>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</si>
  <si>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</si>
  <si>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</si>
  <si>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</si>
  <si>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</si>
  <si>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</si>
  <si>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</si>
  <si>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</si>
  <si>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</si>
  <si>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</si>
  <si>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</si>
  <si>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</si>
  <si>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</si>
  <si>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</si>
  <si>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</si>
  <si>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</si>
  <si>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</si>
  <si>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</si>
  <si>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</si>
  <si>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</si>
  <si>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</si>
  <si>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</si>
  <si>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</si>
  <si>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</si>
  <si>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</si>
  <si>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</si>
  <si>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</si>
  <si>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</si>
  <si>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</si>
  <si>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</si>
  <si>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</si>
  <si>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</si>
  <si>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</si>
  <si>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</si>
  <si>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</si>
  <si>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</si>
  <si>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</si>
  <si>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</si>
  <si>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</si>
  <si>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</si>
  <si>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</si>
  <si>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</si>
  <si>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</si>
  <si>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</si>
  <si>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</si>
  <si>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</si>
  <si>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</si>
  <si>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</si>
  <si>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</si>
  <si>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</si>
  <si>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</si>
  <si>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</si>
  <si>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</si>
  <si>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</si>
  <si>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</si>
  <si>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</si>
  <si>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</si>
  <si>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</si>
  <si>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</si>
  <si>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</si>
  <si>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</si>
  <si>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</si>
  <si>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</si>
  <si>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</si>
  <si>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</si>
  <si>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</si>
  <si>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</si>
  <si>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</si>
  <si>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</si>
  <si>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</si>
  <si>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</si>
  <si>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</si>
  <si>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</si>
  <si>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</si>
  <si>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</si>
  <si>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</si>
  <si>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</si>
  <si>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</si>
  <si>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</si>
  <si>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</si>
  <si>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</si>
  <si>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</si>
  <si>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</si>
  <si>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</si>
  <si>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</si>
  <si>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</si>
  <si>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</si>
  <si>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</si>
  <si>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</si>
  <si>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</si>
  <si>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</si>
  <si>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</si>
  <si>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</si>
  <si>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</si>
  <si>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</si>
  <si>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</si>
  <si>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</si>
  <si>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</si>
  <si>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</si>
  <si>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</si>
  <si>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</si>
  <si>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</si>
  <si>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</si>
  <si>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</si>
  <si>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</si>
  <si>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</si>
  <si>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</si>
  <si>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</si>
  <si>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</si>
  <si>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</si>
  <si>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</si>
  <si>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</si>
  <si>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</si>
  <si>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</si>
  <si>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</si>
  <si>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</si>
  <si>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</si>
  <si>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</si>
  <si>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</si>
  <si>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</si>
  <si>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</si>
  <si>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</si>
  <si>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</si>
  <si>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</si>
  <si>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</si>
  <si>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</si>
  <si>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</si>
  <si>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</si>
  <si>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</si>
  <si>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</si>
  <si>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</si>
  <si>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</si>
  <si>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</si>
  <si>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</si>
  <si>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</si>
  <si>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</si>
  <si>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</si>
  <si>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</si>
  <si>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</si>
  <si>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</si>
  <si>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</si>
  <si>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</si>
  <si>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</si>
  <si>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</si>
  <si>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</si>
  <si>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</si>
  <si>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</si>
  <si>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</si>
  <si>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</si>
  <si>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</si>
  <si>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</si>
  <si>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</si>
  <si>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</si>
  <si>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</si>
  <si>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</si>
  <si>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</si>
  <si>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</si>
  <si>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</si>
  <si>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</si>
  <si>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</si>
  <si>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</si>
  <si>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</si>
  <si>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</si>
  <si>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</si>
  <si>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</si>
  <si>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</si>
  <si>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</si>
  <si>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</si>
  <si>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</si>
  <si>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</si>
  <si>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</si>
  <si>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</si>
  <si>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</si>
  <si>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</si>
  <si>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</si>
  <si>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</si>
  <si>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</si>
  <si>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</si>
  <si>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</si>
  <si>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</si>
  <si>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</si>
  <si>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</si>
  <si>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</si>
  <si>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</si>
  <si>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</si>
  <si>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</si>
  <si>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</si>
  <si>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</si>
  <si>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</si>
  <si>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</si>
  <si>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</si>
  <si>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</si>
  <si>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</si>
  <si>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</si>
  <si>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</si>
  <si>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</si>
  <si>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</si>
  <si>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</si>
  <si>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</si>
  <si>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</si>
  <si>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</si>
  <si>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</si>
  <si>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</si>
  <si>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</si>
  <si>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</si>
  <si>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</si>
  <si>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</si>
  <si>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</si>
  <si>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</si>
  <si>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</si>
  <si>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</si>
  <si>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</si>
  <si>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</si>
  <si>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</si>
  <si>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</si>
  <si>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</si>
  <si>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</si>
  <si>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</si>
  <si>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</si>
  <si>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</si>
  <si>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</si>
  <si>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</si>
  <si>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</si>
  <si>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</si>
  <si>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</si>
  <si>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</si>
  <si>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</si>
  <si>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</si>
  <si>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</si>
  <si>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</si>
  <si>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</si>
  <si>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</si>
  <si>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</si>
  <si>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</si>
  <si>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</si>
  <si>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</si>
  <si>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</si>
  <si>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</si>
  <si>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</si>
  <si>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</si>
  <si>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</si>
  <si>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</si>
  <si>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</si>
  <si>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</si>
  <si>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</si>
  <si>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</si>
  <si>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</si>
  <si>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</si>
  <si>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</si>
  <si>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</si>
  <si>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</si>
  <si>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</si>
  <si>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</si>
  <si>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</si>
  <si>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</si>
  <si>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</si>
  <si>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</si>
  <si>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</si>
  <si>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</si>
  <si>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</si>
  <si>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</si>
  <si>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</si>
  <si>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</si>
  <si>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</si>
  <si>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</si>
  <si>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</si>
  <si>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</si>
  <si>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</si>
  <si>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</si>
  <si>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</si>
  <si>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</si>
  <si>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</si>
  <si>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</si>
  <si>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</si>
  <si>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</si>
  <si>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</si>
  <si>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</si>
  <si>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</si>
  <si>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</si>
  <si>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</si>
  <si>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</si>
  <si>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</si>
  <si>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</si>
  <si>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</si>
  <si>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</si>
  <si>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</si>
  <si>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</si>
  <si>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</si>
  <si>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</si>
  <si>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</si>
  <si>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</si>
  <si>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</si>
  <si>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</si>
  <si>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</si>
  <si>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</si>
  <si>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</si>
  <si>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</si>
  <si>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</si>
  <si>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</si>
  <si>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</si>
  <si>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</si>
  <si>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</si>
  <si>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</si>
  <si>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</si>
  <si>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</si>
  <si>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</si>
  <si>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</si>
  <si>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</si>
  <si>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</si>
  <si>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</si>
  <si>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</si>
  <si>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</si>
  <si>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</si>
  <si>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</si>
  <si>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</si>
  <si>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</si>
  <si>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</si>
  <si>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</si>
  <si>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</si>
  <si>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</si>
  <si>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</si>
  <si>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</si>
  <si>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</si>
  <si>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</si>
  <si>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</si>
  <si>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</si>
  <si>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</si>
  <si>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</si>
  <si>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</si>
  <si>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</si>
  <si>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</si>
  <si>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</si>
  <si>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</si>
  <si>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</si>
  <si>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</si>
  <si>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</si>
  <si>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</si>
  <si>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</si>
  <si>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</si>
  <si>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</si>
  <si>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</si>
  <si>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</si>
  <si>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</si>
  <si>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</si>
  <si>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</si>
  <si>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</si>
  <si>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</si>
  <si>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</si>
  <si>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</si>
  <si>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</si>
  <si>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</si>
  <si>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</si>
  <si>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</si>
  <si>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</si>
  <si>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</si>
  <si>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</si>
  <si>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</si>
  <si>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</si>
  <si>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</si>
  <si>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</si>
  <si>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</si>
  <si>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</si>
  <si>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</si>
  <si>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</si>
  <si>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</si>
  <si>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</si>
  <si>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</si>
  <si>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</si>
  <si>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</si>
  <si>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</si>
  <si>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</si>
  <si>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</si>
  <si>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</si>
  <si>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</si>
  <si>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</si>
  <si>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</si>
  <si>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</si>
  <si>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</si>
  <si>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</si>
  <si>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</si>
  <si>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</si>
  <si>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</si>
  <si>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</si>
  <si>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</si>
  <si>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</si>
  <si>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</si>
  <si>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</si>
  <si>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</si>
  <si>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</si>
  <si>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</si>
  <si>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</si>
  <si>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</si>
  <si>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</si>
  <si>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</si>
  <si>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</si>
  <si>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</si>
  <si>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</si>
  <si>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</si>
  <si>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</si>
  <si>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</si>
  <si>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</si>
  <si>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</si>
  <si>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</si>
  <si>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</si>
  <si>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</si>
  <si>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</si>
  <si>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</si>
  <si>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</si>
  <si>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</si>
  <si>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</si>
  <si>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</si>
  <si>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</si>
  <si>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</si>
  <si>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</si>
  <si>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</si>
  <si>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</si>
  <si>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</si>
  <si>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</si>
  <si>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</si>
  <si>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</si>
  <si>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</si>
  <si>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</si>
  <si>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</si>
  <si>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</si>
  <si>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</si>
  <si>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</si>
  <si>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</si>
  <si>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</si>
  <si>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</si>
  <si>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</si>
  <si>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</si>
  <si>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</si>
  <si>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</si>
  <si>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</si>
  <si>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</si>
  <si>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</si>
  <si>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</si>
  <si>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</si>
  <si>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</si>
  <si>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</si>
  <si>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</si>
  <si>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</si>
  <si>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</si>
  <si>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</si>
  <si>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</si>
  <si>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</si>
  <si>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</si>
  <si>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</si>
  <si>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</si>
  <si>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</si>
  <si>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</si>
  <si>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</si>
  <si>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</si>
  <si>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</si>
  <si>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</si>
  <si>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</si>
  <si>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</si>
  <si>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</si>
  <si>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</si>
  <si>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</si>
  <si>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</si>
  <si>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</si>
  <si>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</si>
  <si>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</si>
  <si>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</si>
  <si>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</si>
  <si>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</si>
  <si>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</si>
  <si>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</si>
  <si>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</si>
  <si>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</si>
  <si>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</si>
  <si>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</si>
  <si>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</si>
  <si>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</si>
  <si>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</si>
  <si>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</si>
  <si>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</si>
  <si>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</si>
  <si>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</si>
  <si>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</si>
  <si>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</si>
  <si>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</si>
  <si>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</si>
  <si>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</si>
  <si>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</si>
  <si>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</si>
  <si>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</si>
  <si>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</si>
  <si>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</si>
  <si>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</si>
  <si>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</si>
  <si>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</si>
  <si>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</si>
  <si>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</si>
  <si>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</si>
  <si>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</si>
  <si>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</si>
  <si>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</si>
  <si>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</si>
  <si>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</si>
  <si>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</si>
  <si>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</si>
  <si>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</si>
  <si>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</si>
  <si>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</si>
  <si>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</si>
  <si>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</si>
  <si>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</si>
  <si>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</si>
  <si>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</si>
  <si>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</si>
  <si>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</si>
  <si>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</si>
  <si>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</si>
  <si>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</si>
  <si>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</si>
  <si>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</si>
  <si>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</si>
  <si>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</si>
  <si>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</si>
  <si>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</si>
  <si>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</si>
  <si>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</si>
  <si>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</si>
  <si>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</si>
  <si>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</si>
  <si>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</si>
  <si>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</si>
  <si>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</si>
  <si>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</si>
  <si>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</si>
  <si>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</si>
  <si>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</si>
  <si>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</si>
  <si>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</si>
  <si>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</si>
  <si>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</si>
  <si>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</si>
  <si>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</si>
  <si>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</si>
  <si>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</si>
  <si>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</si>
  <si>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</si>
  <si>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</si>
  <si>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</si>
  <si>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</si>
  <si>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</si>
  <si>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</si>
  <si>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</si>
  <si>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</si>
  <si>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</si>
  <si>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</si>
  <si>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</si>
  <si>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</si>
  <si>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</si>
  <si>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</si>
  <si>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</si>
  <si>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</si>
  <si>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</si>
  <si>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</si>
  <si>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</si>
  <si>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</si>
  <si>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</si>
  <si>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</si>
  <si>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</si>
  <si>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</si>
  <si>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</si>
  <si>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</si>
  <si>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</si>
  <si>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</si>
  <si>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</si>
  <si>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</si>
  <si>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</si>
  <si>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</si>
  <si>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</si>
  <si>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</si>
  <si>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</si>
  <si>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</si>
  <si>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</si>
  <si>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</si>
  <si>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</si>
  <si>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</si>
  <si>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</si>
  <si>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</si>
  <si>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</si>
  <si>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</si>
  <si>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</si>
  <si>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</si>
  <si>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</si>
  <si>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</si>
  <si>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</si>
  <si>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</si>
  <si>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</si>
  <si>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</si>
  <si>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</si>
  <si>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</si>
  <si>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</si>
  <si>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</si>
  <si>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</si>
  <si>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</si>
  <si>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</si>
  <si>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</si>
  <si>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</si>
  <si>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</si>
  <si>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</si>
  <si>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</si>
  <si>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</si>
  <si>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</si>
  <si>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</si>
  <si>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</si>
  <si>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</si>
  <si>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</si>
  <si>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</si>
  <si>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</si>
  <si>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</si>
  <si>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</si>
  <si>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</si>
  <si>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</si>
  <si>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</si>
  <si>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</si>
  <si>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</si>
  <si>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</si>
  <si>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</si>
  <si>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</si>
  <si>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</si>
  <si>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</si>
  <si>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</si>
  <si>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</si>
  <si>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</si>
  <si>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</si>
  <si>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</si>
  <si>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</si>
  <si>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</si>
  <si>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</si>
  <si>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</si>
  <si>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</si>
  <si>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</si>
  <si>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</si>
  <si>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</si>
  <si>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</si>
  <si>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</si>
  <si>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</si>
  <si>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</si>
  <si>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</si>
  <si>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</si>
  <si>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</si>
  <si>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</si>
  <si>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</si>
  <si>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</si>
  <si>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</si>
  <si>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</si>
  <si>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</si>
  <si>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</si>
  <si>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</si>
  <si>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</si>
  <si>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</si>
  <si>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</si>
  <si>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</si>
  <si>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</si>
  <si>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</si>
  <si>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</si>
  <si>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</si>
  <si>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</si>
  <si>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</si>
  <si>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</si>
  <si>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</si>
  <si>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</si>
  <si>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</si>
  <si>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</si>
  <si>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</si>
  <si>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</si>
  <si>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</si>
  <si>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</si>
  <si>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</si>
  <si>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</si>
  <si>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</si>
  <si>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</si>
  <si>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</si>
  <si>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</si>
  <si>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</si>
  <si>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</si>
  <si>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</si>
  <si>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</si>
  <si>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</si>
  <si>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</si>
  <si>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</si>
  <si>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</si>
  <si>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</si>
  <si>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</si>
  <si>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</si>
  <si>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</si>
  <si>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</si>
  <si>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</si>
  <si>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</si>
  <si>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</si>
  <si>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</si>
  <si>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</si>
  <si>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</si>
  <si>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</si>
  <si>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</si>
  <si>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</si>
  <si>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</si>
  <si>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</si>
  <si>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</si>
  <si>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</si>
  <si>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</si>
  <si>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</si>
  <si>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</si>
  <si>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</si>
  <si>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</si>
  <si>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</si>
  <si>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</si>
  <si>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</si>
  <si>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</si>
  <si>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</si>
  <si>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</si>
  <si>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</si>
  <si>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</si>
  <si>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</si>
  <si>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</si>
  <si>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</si>
  <si>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</si>
  <si>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</si>
  <si>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</si>
  <si>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</si>
  <si>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</si>
  <si>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</si>
  <si>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</si>
  <si>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</si>
  <si>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</si>
  <si>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</si>
  <si>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</si>
  <si>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</si>
  <si>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</si>
  <si>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</si>
  <si>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</si>
  <si>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</si>
  <si>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</si>
  <si>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</si>
  <si>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</si>
  <si>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</si>
  <si>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</si>
  <si>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</si>
  <si>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</si>
  <si>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</si>
  <si>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</si>
  <si>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</si>
  <si>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</si>
  <si>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</si>
  <si>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</si>
  <si>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</si>
  <si>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</si>
  <si>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</si>
  <si>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</si>
  <si>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</si>
  <si>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</si>
  <si>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</si>
  <si>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</si>
  <si>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</si>
  <si>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</si>
  <si>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</si>
  <si>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</si>
  <si>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</si>
  <si>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</si>
  <si>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</si>
  <si>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</si>
  <si>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</si>
  <si>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</si>
  <si>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</si>
  <si>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</si>
  <si>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</si>
  <si>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</si>
  <si>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</si>
  <si>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</si>
  <si>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</si>
  <si>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</si>
  <si>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</si>
  <si>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</si>
  <si>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</si>
  <si>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</si>
  <si>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</si>
  <si>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</si>
  <si>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</si>
  <si>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</si>
  <si>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</si>
  <si>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</si>
  <si>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</si>
  <si>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</si>
  <si>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</si>
  <si>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</si>
  <si>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</si>
  <si>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</si>
  <si>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</si>
  <si>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</si>
  <si>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</si>
  <si>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</si>
  <si>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</si>
  <si>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</si>
  <si>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</si>
  <si>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</si>
  <si>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</si>
  <si>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</si>
  <si>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</si>
  <si>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</si>
  <si>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</si>
  <si>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</si>
  <si>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</si>
  <si>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</si>
  <si>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</si>
  <si>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</si>
  <si>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</si>
  <si>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</si>
  <si>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</si>
  <si>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</si>
  <si>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</si>
  <si>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</si>
  <si>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</si>
  <si>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</si>
  <si>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</si>
  <si>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</si>
  <si>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</si>
  <si>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</si>
  <si>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</si>
  <si>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</si>
  <si>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</si>
  <si>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</si>
  <si>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</si>
  <si>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</si>
  <si>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</si>
  <si>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</si>
  <si>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</si>
  <si>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</si>
  <si>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</si>
  <si>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</si>
  <si>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</si>
  <si>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</si>
  <si>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</si>
  <si>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</si>
  <si>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</si>
  <si>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</si>
  <si>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</si>
  <si>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</si>
  <si>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</si>
  <si>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</si>
  <si>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</si>
  <si>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</si>
  <si>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</si>
  <si>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</si>
  <si>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</si>
  <si>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</si>
  <si>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</si>
  <si>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</si>
  <si>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</si>
  <si>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</si>
  <si>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</si>
  <si>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</si>
  <si>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</si>
  <si>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</si>
  <si>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</si>
  <si>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</si>
  <si>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</si>
  <si>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</si>
  <si>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</si>
  <si>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</si>
  <si>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</si>
  <si>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</si>
  <si>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</si>
  <si>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</si>
  <si>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</si>
  <si>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</si>
  <si>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</si>
  <si>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</si>
  <si>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</si>
  <si>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</si>
  <si>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</si>
  <si>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</si>
  <si>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</si>
  <si>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</si>
  <si>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</si>
  <si>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</si>
  <si>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</si>
  <si>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</si>
  <si>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</si>
  <si>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</si>
  <si>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</si>
  <si>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</si>
  <si>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</si>
  <si>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</si>
  <si>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</si>
  <si>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</si>
  <si>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</si>
  <si>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</si>
  <si>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</si>
  <si>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</si>
  <si>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</si>
  <si>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</si>
  <si>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</si>
  <si>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</si>
  <si>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</si>
  <si>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</si>
  <si>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</si>
  <si>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</si>
  <si>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</si>
  <si>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</si>
  <si>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</si>
  <si>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</si>
  <si>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</si>
  <si>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</si>
  <si>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</si>
  <si>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</si>
  <si>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</si>
  <si>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</si>
  <si>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</si>
  <si>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</si>
  <si>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</si>
  <si>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</si>
  <si>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</si>
  <si>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</si>
  <si>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</si>
  <si>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</si>
  <si>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</si>
  <si>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</si>
  <si>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</si>
  <si>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</si>
  <si>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</si>
  <si>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</si>
  <si>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</si>
  <si>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</si>
  <si>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</si>
  <si>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</si>
  <si>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</si>
  <si>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</si>
  <si>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</si>
  <si>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</si>
  <si>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</si>
  <si>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</si>
  <si>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</si>
  <si>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</si>
  <si>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</si>
  <si>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</si>
  <si>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</si>
  <si>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</si>
  <si>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</si>
  <si>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</si>
  <si>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</si>
  <si>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</si>
  <si>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</si>
  <si>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</si>
  <si>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</si>
  <si>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</si>
  <si>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</si>
  <si>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</si>
  <si>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</si>
  <si>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</si>
  <si>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</si>
  <si>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</si>
  <si>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</si>
  <si>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</si>
  <si>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</si>
  <si>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</si>
  <si>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</si>
  <si>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</si>
  <si>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</si>
  <si>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</si>
  <si>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</si>
  <si>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</si>
  <si>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</si>
  <si>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</si>
  <si>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</si>
  <si>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</si>
  <si>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</si>
  <si>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</si>
  <si>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</si>
  <si>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</si>
  <si>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</si>
  <si>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</si>
  <si>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</si>
  <si>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</si>
  <si>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</si>
  <si>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</si>
  <si>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</si>
  <si>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</si>
  <si>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</si>
  <si>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</si>
  <si>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</si>
  <si>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</si>
  <si>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</si>
  <si>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</si>
  <si>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</si>
  <si>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</si>
  <si>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</si>
  <si>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</si>
  <si>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</si>
  <si>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</si>
  <si>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</si>
  <si>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</si>
  <si>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</si>
  <si>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</si>
  <si>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</si>
  <si>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</si>
  <si>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</si>
  <si>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</si>
  <si>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</si>
  <si>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</si>
  <si>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</si>
  <si>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</si>
  <si>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</si>
  <si>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</si>
  <si>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</si>
  <si>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</si>
  <si>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</si>
  <si>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</si>
  <si>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</si>
  <si>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</si>
  <si>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</si>
  <si>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</si>
  <si>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</si>
  <si>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</si>
  <si>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</si>
  <si>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</si>
  <si>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</si>
  <si>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</si>
  <si>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</si>
  <si>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</si>
  <si>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</si>
  <si>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</si>
  <si>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</si>
  <si>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</si>
  <si>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</si>
  <si>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</si>
  <si>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</si>
  <si>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</si>
  <si>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</si>
  <si>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</si>
  <si>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</si>
  <si>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</si>
  <si>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</si>
  <si>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</si>
  <si>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</si>
  <si>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</si>
  <si>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</si>
  <si>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</si>
  <si>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</si>
  <si>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</si>
  <si>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</si>
  <si>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</si>
  <si>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</si>
  <si>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</si>
  <si>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</si>
  <si>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</si>
  <si>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</si>
  <si>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</si>
  <si>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</si>
  <si>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</si>
  <si>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</si>
  <si>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</si>
  <si>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</si>
  <si>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</si>
  <si>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</si>
  <si>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</si>
  <si>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</si>
  <si>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</si>
  <si>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</si>
  <si>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</si>
  <si>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</si>
  <si>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</si>
  <si>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</si>
  <si>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</si>
  <si>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</si>
  <si>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</si>
  <si>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</si>
  <si>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</si>
  <si>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</si>
  <si>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</si>
  <si>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</si>
  <si>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</si>
  <si>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</si>
  <si>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</si>
  <si>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</si>
  <si>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</si>
  <si>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</si>
  <si>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</si>
  <si>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</si>
  <si>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</si>
  <si>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</si>
  <si>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</si>
  <si>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</si>
  <si>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</si>
  <si>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</si>
  <si>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</si>
  <si>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</si>
  <si>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</si>
  <si>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</si>
  <si>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</si>
  <si>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</si>
  <si>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</si>
  <si>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</si>
  <si>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</si>
  <si>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</si>
  <si>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</si>
  <si>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</si>
  <si>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</si>
  <si>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</si>
  <si>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</si>
  <si>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</si>
  <si>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</si>
  <si>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</si>
  <si>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</si>
  <si>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</si>
  <si>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</si>
  <si>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</si>
  <si>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</si>
  <si>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</si>
  <si>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</si>
  <si>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</si>
  <si>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</si>
  <si>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</si>
  <si>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</si>
  <si>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</si>
  <si>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</si>
  <si>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</si>
  <si>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</si>
  <si>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</si>
  <si>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</si>
  <si>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</si>
  <si>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</si>
  <si>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</si>
  <si>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</si>
  <si>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</si>
  <si>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</si>
  <si>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</si>
  <si>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</si>
  <si>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</si>
  <si>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</si>
  <si>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</si>
  <si>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</si>
  <si>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</si>
  <si>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</si>
  <si>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</si>
  <si>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</si>
  <si>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</si>
  <si>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</si>
  <si>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</si>
  <si>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</si>
  <si>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</si>
  <si>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</si>
  <si>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</si>
  <si>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</si>
  <si>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</si>
  <si>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</si>
  <si>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</si>
  <si>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</si>
  <si>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</si>
  <si>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</si>
  <si>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</si>
  <si>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</si>
  <si>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</si>
  <si>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</si>
  <si>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</si>
  <si>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</si>
  <si>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</si>
  <si>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</si>
  <si>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</si>
  <si>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</si>
  <si>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</si>
  <si>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</si>
  <si>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</si>
  <si>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</si>
  <si>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</si>
  <si>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</si>
  <si>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</si>
  <si>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</si>
  <si>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</si>
  <si>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</si>
  <si>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</si>
  <si>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</si>
  <si>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</si>
  <si>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</si>
  <si>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</si>
  <si>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</si>
  <si>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</si>
  <si>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</si>
  <si>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</si>
  <si>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</si>
  <si>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</si>
  <si>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</si>
  <si>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</si>
  <si>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</si>
  <si>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</si>
  <si>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</si>
  <si>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</si>
  <si>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</si>
  <si>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</si>
  <si>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</si>
  <si>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</si>
  <si>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</si>
  <si>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</si>
  <si>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</si>
  <si>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</si>
  <si>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</si>
  <si>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</si>
  <si>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</si>
  <si>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</si>
  <si>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</si>
  <si>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</si>
  <si>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</si>
  <si>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</si>
  <si>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</si>
  <si>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</si>
  <si>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</si>
  <si>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</si>
  <si>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</si>
  <si>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</si>
  <si>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</si>
  <si>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</si>
  <si>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</si>
  <si>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</si>
  <si>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</si>
  <si>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</si>
  <si>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</si>
  <si>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</si>
  <si>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</si>
  <si>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</si>
  <si>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</si>
  <si>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</si>
  <si>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</si>
  <si>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</si>
  <si>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</si>
  <si>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</si>
  <si>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</si>
  <si>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</si>
  <si>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</si>
  <si>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</si>
  <si>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</si>
  <si>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</si>
  <si>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</si>
  <si>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</si>
  <si>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</si>
  <si>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</si>
  <si>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</si>
  <si>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</si>
  <si>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</si>
  <si>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</si>
  <si>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</si>
  <si>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</si>
  <si>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</si>
  <si>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</si>
  <si>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</si>
  <si>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</si>
  <si>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</si>
  <si>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</si>
  <si>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</si>
  <si>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</si>
  <si>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</si>
  <si>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</si>
  <si>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</si>
  <si>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</si>
  <si>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</si>
  <si>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</si>
  <si>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</si>
  <si>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</si>
  <si>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</si>
  <si>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</si>
  <si>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</si>
  <si>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</si>
  <si>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</si>
  <si>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</si>
  <si>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</si>
  <si>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</si>
  <si>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</si>
  <si>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</si>
  <si>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</si>
  <si>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</si>
  <si>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</si>
  <si>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</si>
  <si>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</si>
  <si>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</si>
  <si>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</si>
  <si>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</si>
  <si>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</si>
  <si>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</si>
  <si>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</si>
  <si>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</si>
  <si>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</si>
  <si>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</si>
  <si>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</si>
  <si>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</si>
  <si>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</si>
  <si>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</si>
  <si>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</si>
  <si>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</si>
  <si>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</si>
  <si>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</si>
  <si>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</si>
  <si>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</si>
  <si>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</si>
  <si>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</si>
  <si>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</si>
  <si>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</si>
  <si>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</si>
  <si>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</si>
  <si>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</si>
  <si>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</si>
  <si>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</si>
  <si>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</si>
  <si>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</si>
  <si>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</si>
  <si>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</si>
  <si>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</si>
  <si>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</si>
  <si>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</si>
  <si>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</si>
  <si>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</si>
  <si>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</si>
  <si>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</si>
  <si>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</si>
  <si>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</si>
  <si>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</si>
  <si>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</si>
  <si>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</si>
  <si>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</si>
  <si>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</si>
  <si>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</si>
  <si>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</si>
  <si>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</si>
  <si>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</si>
  <si>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</si>
  <si>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</si>
  <si>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</si>
  <si>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</si>
  <si>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</si>
  <si>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</si>
  <si>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</si>
  <si>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</si>
  <si>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</si>
  <si>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</si>
  <si>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</si>
  <si>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</si>
  <si>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</si>
  <si>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</si>
  <si>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</si>
  <si>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</si>
  <si>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</si>
  <si>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</si>
  <si>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</si>
  <si>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</si>
  <si>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</si>
  <si>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</si>
  <si>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</si>
  <si>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</si>
  <si>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</si>
  <si>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</si>
  <si>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</si>
  <si>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</si>
  <si>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</si>
  <si>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</si>
  <si>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</si>
  <si>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</si>
  <si>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</si>
  <si>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</si>
  <si>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</si>
  <si>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</si>
  <si>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</si>
  <si>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</si>
  <si>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</si>
  <si>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</si>
  <si>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</si>
  <si>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</si>
  <si>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</si>
  <si>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</si>
  <si>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</si>
  <si>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</si>
  <si>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</si>
  <si>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</si>
  <si>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</si>
  <si>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</si>
  <si>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</si>
  <si>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</si>
  <si>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</si>
  <si>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</si>
  <si>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</si>
  <si>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</si>
  <si>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</si>
  <si>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</si>
  <si>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</si>
  <si>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</si>
  <si>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</si>
  <si>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</si>
  <si>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</si>
  <si>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</si>
  <si>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</si>
  <si>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</si>
  <si>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</si>
  <si>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</si>
  <si>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</si>
  <si>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</si>
  <si>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</si>
  <si>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</si>
  <si>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</si>
  <si>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</si>
  <si>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</si>
  <si>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</si>
  <si>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</si>
  <si>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</si>
  <si>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</si>
  <si>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</si>
  <si>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</si>
  <si>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</si>
  <si>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</si>
  <si>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</si>
  <si>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</si>
  <si>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</si>
  <si>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</si>
  <si>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</si>
  <si>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</si>
  <si>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</si>
  <si>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</si>
  <si>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</si>
  <si>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</si>
  <si>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</si>
  <si>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</si>
  <si>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</si>
  <si>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</si>
  <si>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</si>
  <si>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</si>
  <si>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</si>
  <si>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</si>
  <si>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</si>
  <si>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</si>
  <si>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</si>
  <si>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</si>
  <si>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</si>
  <si>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</si>
  <si>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</si>
  <si>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</si>
  <si>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</si>
  <si>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</si>
  <si>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</si>
  <si>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</si>
  <si>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</si>
  <si>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</si>
  <si>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</si>
  <si>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</si>
  <si>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</si>
  <si>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</si>
  <si>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</si>
  <si>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</si>
  <si>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</si>
  <si>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</si>
  <si>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</si>
  <si>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</si>
  <si>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</si>
  <si>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</si>
  <si>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</si>
  <si>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</si>
  <si>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</si>
  <si>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</si>
  <si>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</si>
  <si>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</si>
  <si>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</si>
  <si>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</si>
  <si>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</si>
  <si>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</si>
  <si>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</si>
  <si>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</si>
  <si>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</si>
  <si>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</si>
  <si>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</si>
  <si>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</si>
  <si>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</si>
  <si>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</si>
  <si>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</si>
  <si>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</si>
  <si>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</si>
  <si>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</si>
  <si>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</si>
  <si>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</si>
  <si>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</si>
  <si>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</si>
  <si>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</si>
  <si>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</si>
  <si>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</si>
  <si>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</si>
  <si>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</si>
  <si>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</si>
  <si>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</si>
  <si>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</si>
  <si>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</si>
  <si>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</si>
  <si>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</si>
  <si>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</si>
  <si>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</si>
  <si>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</si>
  <si>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</si>
  <si>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</si>
  <si>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</si>
  <si>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</si>
  <si>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</si>
  <si>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</si>
  <si>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</si>
  <si>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</si>
  <si>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</si>
  <si>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</si>
  <si>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</si>
  <si>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</si>
  <si>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</si>
  <si>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</si>
  <si>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</si>
  <si>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</si>
  <si>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</si>
  <si>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</si>
  <si>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</si>
  <si>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</si>
  <si>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</si>
  <si>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</si>
  <si>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</si>
  <si>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</si>
  <si>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</si>
  <si>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</si>
  <si>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</si>
  <si>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</si>
  <si>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</si>
  <si>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</si>
  <si>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</si>
  <si>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</si>
  <si>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</si>
  <si>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</si>
  <si>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</si>
  <si>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</si>
  <si>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</si>
  <si>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</si>
  <si>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</si>
  <si>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</si>
  <si>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</si>
  <si>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</si>
  <si>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</si>
  <si>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</si>
  <si>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</si>
  <si>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</si>
  <si>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</si>
  <si>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</si>
  <si>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</si>
  <si>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</si>
  <si>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</si>
  <si>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</si>
  <si>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</si>
  <si>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</si>
  <si>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</si>
  <si>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</si>
  <si>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</si>
  <si>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</si>
  <si>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</si>
  <si>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</si>
  <si>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</si>
  <si>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</si>
  <si>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</si>
  <si>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</si>
  <si>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</si>
  <si>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</si>
  <si>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</si>
  <si>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</si>
  <si>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</si>
  <si>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</si>
  <si>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</si>
  <si>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</si>
  <si>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</si>
  <si>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</si>
  <si>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</si>
  <si>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</si>
  <si>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</si>
  <si>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</si>
  <si>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</si>
  <si>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</si>
  <si>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</si>
  <si>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</si>
  <si>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</si>
  <si>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</si>
  <si>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</si>
  <si>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</si>
  <si>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</si>
  <si>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</si>
  <si>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</si>
  <si>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</si>
  <si>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</si>
  <si>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</si>
  <si>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</si>
  <si>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</si>
  <si>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</si>
  <si>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</si>
  <si>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</si>
  <si>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</si>
  <si>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</si>
  <si>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</si>
  <si>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</si>
  <si>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</si>
  <si>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</si>
  <si>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</si>
  <si>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</si>
  <si>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</si>
  <si>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</si>
  <si>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</si>
  <si>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</si>
  <si>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</si>
  <si>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</si>
  <si>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</si>
  <si>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</si>
  <si>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</si>
  <si>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</si>
  <si>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</si>
  <si>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</si>
  <si>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</si>
  <si>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</si>
  <si>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</si>
  <si>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</si>
  <si>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</si>
  <si>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</si>
  <si>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</si>
  <si>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</si>
  <si>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</si>
  <si>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</si>
  <si>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</si>
  <si>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</si>
  <si>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</si>
  <si>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</si>
  <si>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</si>
  <si>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</si>
  <si>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</si>
  <si>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</si>
  <si>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</si>
  <si>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</si>
  <si>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</si>
  <si>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</si>
  <si>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</si>
  <si>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</si>
  <si>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</si>
  <si>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</si>
  <si>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</si>
  <si>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</si>
  <si>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</si>
  <si>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</si>
  <si>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</si>
  <si>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</si>
  <si>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</si>
  <si>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</si>
  <si>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</si>
  <si>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</si>
  <si>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</si>
  <si>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</si>
  <si>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</si>
  <si>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</si>
  <si>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</si>
  <si>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</si>
  <si>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</si>
  <si>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</si>
  <si>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</si>
  <si>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</si>
  <si>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</si>
  <si>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</si>
  <si>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</si>
  <si>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</si>
  <si>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</si>
  <si>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</si>
  <si>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</si>
  <si>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</si>
  <si>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</si>
  <si>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</si>
  <si>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</si>
  <si>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</si>
  <si>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</si>
  <si>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</si>
  <si>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</si>
  <si>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</si>
  <si>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</si>
  <si>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</si>
  <si>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</si>
  <si>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</si>
  <si>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</si>
  <si>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</si>
  <si>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</si>
  <si>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</si>
  <si>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</si>
  <si>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</si>
  <si>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</si>
  <si>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</si>
  <si>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</si>
  <si>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</si>
  <si>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</si>
  <si>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</si>
  <si>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</si>
  <si>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</si>
  <si>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</si>
  <si>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</si>
  <si>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</si>
  <si>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</si>
  <si>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</si>
  <si>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</si>
  <si>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</si>
  <si>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</si>
  <si>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</si>
  <si>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</si>
  <si>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</si>
  <si>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</si>
  <si>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</si>
  <si>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</si>
  <si>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</si>
  <si>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</si>
  <si>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</si>
  <si>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</si>
  <si>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</si>
  <si>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</si>
  <si>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</si>
  <si>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</si>
  <si>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</si>
  <si>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</si>
  <si>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</si>
  <si>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</si>
  <si>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</si>
  <si>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</si>
  <si>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</si>
  <si>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</si>
  <si>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</si>
  <si>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</si>
  <si>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</si>
  <si>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</si>
  <si>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</si>
  <si>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</si>
  <si>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</si>
  <si>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</si>
  <si>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</si>
  <si>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</si>
  <si>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</si>
  <si>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</si>
  <si>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</si>
  <si>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</si>
  <si>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</si>
  <si>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</si>
  <si>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</si>
  <si>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</si>
  <si>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</si>
  <si>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</si>
  <si>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</si>
  <si>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</si>
  <si>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</si>
  <si>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</si>
  <si>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</si>
  <si>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</si>
  <si>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</si>
  <si>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</si>
  <si>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</si>
  <si>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</si>
  <si>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</si>
  <si>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</si>
  <si>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</si>
  <si>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</si>
  <si>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</si>
  <si>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</si>
  <si>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</si>
  <si>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</si>
  <si>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</si>
  <si>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</si>
  <si>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</si>
  <si>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</si>
  <si>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</si>
  <si>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</si>
  <si>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</si>
  <si>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</si>
  <si>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</si>
  <si>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</si>
  <si>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</si>
  <si>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</si>
  <si>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</si>
  <si>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</si>
  <si>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</si>
  <si>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</si>
  <si>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</si>
  <si>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</si>
  <si>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</si>
  <si>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</si>
  <si>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</si>
  <si>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</si>
  <si>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</si>
  <si>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</si>
  <si>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</si>
  <si>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</si>
  <si>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</si>
  <si>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</si>
  <si>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</si>
  <si>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</si>
  <si>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</si>
  <si>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</si>
  <si>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</si>
  <si>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</si>
  <si>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</si>
  <si>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</si>
  <si>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</si>
  <si>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</si>
  <si>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</si>
  <si>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</si>
  <si>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</si>
  <si>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</si>
  <si>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</si>
  <si>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</si>
  <si>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</si>
  <si>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</si>
  <si>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</si>
  <si>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</si>
  <si>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</si>
  <si>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</si>
  <si>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</si>
  <si>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</si>
  <si>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</si>
  <si>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</si>
  <si>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</si>
  <si>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</si>
  <si>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</si>
  <si>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</si>
  <si>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</si>
  <si>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</si>
  <si>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</si>
  <si>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</si>
  <si>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</si>
  <si>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</si>
  <si>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</si>
  <si>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</si>
  <si>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</si>
  <si>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</si>
  <si>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</si>
  <si>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</si>
  <si>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</si>
  <si>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</si>
  <si>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</si>
  <si>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</si>
  <si>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</si>
  <si>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</si>
  <si>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</si>
  <si>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</si>
  <si>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</si>
  <si>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</si>
  <si>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</si>
  <si>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</si>
  <si>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</si>
  <si>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</si>
  <si>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</si>
  <si>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</si>
  <si>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</si>
  <si>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</si>
  <si>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</si>
  <si>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</si>
  <si>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</si>
  <si>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</si>
  <si>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</si>
  <si>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</si>
  <si>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</si>
  <si>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</si>
  <si>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</si>
  <si>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</si>
  <si>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</si>
  <si>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</si>
  <si>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</si>
  <si>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</si>
  <si>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</si>
  <si>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</si>
  <si>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</si>
  <si>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</si>
  <si>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</si>
  <si>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</si>
  <si>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</si>
  <si>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</si>
  <si>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</si>
  <si>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</si>
  <si>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</si>
  <si>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</si>
  <si>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</si>
  <si>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</si>
  <si>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</si>
  <si>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</si>
  <si>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</si>
  <si>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</si>
  <si>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</si>
  <si>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</si>
  <si>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</si>
  <si>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</si>
  <si>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</si>
  <si>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</si>
  <si>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</si>
  <si>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</si>
  <si>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</si>
  <si>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</si>
  <si>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</si>
  <si>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</si>
  <si>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</si>
  <si>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</si>
  <si>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</si>
  <si>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</si>
  <si>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</si>
  <si>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</si>
  <si>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</si>
  <si>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</si>
  <si>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</si>
  <si>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</si>
  <si>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</si>
  <si>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</si>
  <si>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</si>
  <si>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</si>
  <si>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</si>
  <si>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</si>
  <si>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</si>
  <si>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</si>
  <si>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</si>
  <si>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</si>
  <si>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</si>
  <si>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</si>
  <si>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</si>
  <si>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</si>
  <si>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</si>
  <si>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</si>
  <si>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</si>
  <si>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</si>
  <si>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</si>
  <si>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</si>
  <si>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</si>
  <si>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</si>
  <si>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</si>
  <si>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</si>
  <si>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</si>
  <si>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</si>
  <si>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</si>
  <si>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</si>
  <si>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</si>
  <si>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</si>
  <si>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</si>
  <si>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</si>
  <si>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</si>
  <si>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</si>
  <si>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</si>
  <si>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</si>
  <si>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</si>
  <si>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</si>
  <si>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</si>
  <si>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</si>
  <si>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</si>
  <si>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</si>
  <si>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</si>
  <si>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</si>
  <si>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</si>
  <si>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</si>
  <si>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</si>
  <si>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</si>
  <si>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</si>
  <si>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</si>
  <si>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</si>
  <si>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</si>
  <si>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</si>
  <si>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</si>
  <si>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</si>
  <si>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</si>
  <si>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</si>
  <si>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</si>
  <si>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</si>
  <si>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</si>
  <si>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</si>
  <si>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</si>
  <si>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</si>
  <si>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</si>
  <si>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</si>
  <si>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</si>
  <si>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</si>
  <si>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</si>
  <si>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</si>
  <si>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</si>
  <si>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</si>
  <si>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</si>
  <si>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</si>
  <si>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</si>
  <si>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</si>
  <si>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</si>
  <si>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</si>
  <si>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</si>
  <si>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</si>
  <si>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</si>
  <si>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</si>
  <si>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</si>
  <si>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</si>
  <si>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</si>
  <si>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</si>
  <si>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</si>
  <si>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</si>
  <si>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</si>
  <si>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</si>
  <si>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</si>
  <si>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</si>
  <si>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</si>
  <si>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</si>
  <si>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</si>
  <si>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</si>
  <si>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</si>
  <si>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</si>
  <si>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</si>
  <si>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</si>
  <si>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</si>
  <si>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</si>
  <si>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</si>
  <si>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</si>
  <si>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</si>
  <si>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</si>
  <si>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</si>
  <si>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</si>
  <si>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</si>
  <si>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</si>
  <si>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</si>
  <si>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</si>
  <si>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</si>
  <si>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</si>
  <si>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</si>
  <si>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</si>
  <si>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</si>
  <si>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</si>
  <si>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</si>
  <si>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</si>
  <si>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</si>
  <si>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</si>
  <si>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</si>
  <si>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</si>
  <si>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</si>
  <si>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</si>
  <si>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</si>
  <si>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</si>
  <si>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</si>
  <si>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</si>
  <si>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</si>
  <si>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</si>
  <si>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</si>
  <si>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</si>
  <si>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</si>
  <si>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</si>
  <si>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</si>
  <si>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</si>
  <si>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</si>
  <si>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</si>
  <si>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</si>
  <si>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</si>
  <si>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</si>
  <si>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</si>
  <si>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</si>
  <si>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</si>
  <si>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</si>
  <si>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</si>
  <si>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</si>
  <si>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</si>
  <si>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</si>
  <si>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</si>
  <si>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</si>
  <si>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</si>
  <si>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</si>
  <si>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</si>
  <si>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</si>
  <si>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</si>
  <si>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</si>
  <si>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</si>
  <si>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</si>
  <si>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</si>
  <si>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</si>
  <si>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</si>
  <si>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</si>
  <si>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</si>
  <si>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</si>
  <si>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</si>
  <si>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</si>
  <si>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</si>
  <si>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</si>
  <si>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</si>
  <si>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</si>
  <si>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</si>
  <si>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</si>
  <si>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</si>
  <si>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</si>
  <si>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</si>
  <si>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</si>
  <si>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</si>
  <si>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</si>
  <si>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</si>
  <si>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</si>
  <si>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</si>
  <si>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</si>
  <si>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</si>
  <si>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</si>
  <si>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</si>
  <si>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</si>
  <si>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</si>
  <si>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</si>
  <si>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</si>
  <si>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</si>
  <si>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</si>
  <si>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</si>
  <si>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</si>
  <si>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</si>
  <si>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</si>
  <si>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</si>
  <si>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</si>
  <si>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</si>
  <si>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</si>
  <si>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</si>
  <si>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</si>
  <si>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</si>
  <si>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</si>
  <si>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</si>
  <si>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</si>
  <si>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</si>
  <si>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</si>
  <si>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</si>
  <si>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</si>
  <si>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</si>
  <si>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</si>
  <si>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</si>
  <si>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</si>
  <si>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</si>
  <si>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</si>
  <si>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</si>
  <si>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</si>
  <si>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</si>
  <si>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</si>
  <si>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</si>
  <si>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</si>
  <si>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</si>
  <si>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</si>
  <si>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</si>
  <si>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</si>
  <si>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</si>
  <si>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</si>
  <si>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</si>
  <si>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</si>
  <si>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</si>
  <si>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</si>
  <si>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</si>
  <si>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</si>
  <si>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</si>
  <si>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</si>
  <si>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</si>
  <si>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</si>
  <si>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</si>
  <si>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</si>
  <si>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</si>
  <si>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</si>
  <si>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</si>
  <si>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</si>
  <si>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</si>
  <si>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</si>
  <si>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</si>
  <si>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</si>
  <si>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</si>
  <si>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</si>
  <si>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</si>
  <si>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</si>
  <si>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</si>
  <si>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</si>
  <si>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</si>
  <si>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</si>
  <si>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</si>
  <si>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</si>
  <si>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</si>
  <si>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</si>
  <si>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</si>
  <si>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</si>
  <si>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</si>
  <si>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</si>
  <si>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</si>
  <si>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</si>
  <si>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</si>
  <si>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</si>
  <si>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</si>
  <si>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</si>
  <si>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</si>
  <si>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</si>
  <si>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</si>
  <si>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</si>
  <si>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</si>
  <si>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</si>
  <si>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</si>
  <si>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</si>
  <si>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</si>
  <si>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</si>
  <si>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</si>
  <si>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</si>
  <si>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</si>
  <si>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</si>
  <si>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</si>
  <si>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</si>
  <si>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</si>
  <si>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</si>
  <si>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</si>
  <si>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</si>
  <si>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</si>
  <si>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</si>
  <si>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</si>
  <si>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</si>
  <si>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</si>
  <si>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</si>
  <si>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</si>
  <si>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</si>
  <si>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</si>
  <si>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</si>
  <si>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</si>
  <si>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</si>
  <si>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</si>
  <si>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</si>
  <si>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</si>
  <si>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</si>
  <si>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</si>
  <si>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</si>
  <si>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</si>
  <si>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</si>
  <si>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</si>
  <si>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</si>
  <si>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</si>
  <si>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</si>
  <si>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</si>
  <si>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</si>
  <si>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</si>
  <si>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</si>
  <si>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</si>
  <si>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</si>
  <si>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</si>
  <si>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</si>
  <si>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</si>
  <si>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</si>
  <si>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</si>
  <si>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</si>
  <si>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</si>
  <si>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</si>
  <si>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</si>
  <si>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</si>
  <si>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</si>
  <si>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</si>
  <si>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</si>
  <si>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</si>
  <si>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</si>
  <si>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</si>
  <si>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</si>
  <si>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</si>
  <si>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</si>
  <si>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</si>
  <si>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</si>
  <si>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</si>
  <si>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</si>
  <si>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</si>
  <si>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</si>
  <si>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</si>
  <si>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</si>
  <si>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</si>
  <si>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</si>
  <si>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</si>
  <si>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</si>
  <si>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</si>
  <si>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</si>
  <si>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</si>
  <si>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</si>
  <si>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</si>
  <si>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</si>
  <si>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</si>
  <si>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</si>
  <si>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</si>
  <si>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</si>
  <si>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</si>
  <si>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</si>
  <si>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</si>
  <si>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</si>
  <si>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</si>
  <si>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</si>
  <si>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</si>
  <si>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</si>
  <si>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</si>
  <si>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</si>
  <si>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</si>
  <si>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</si>
  <si>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</si>
  <si>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</si>
  <si>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</si>
  <si>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</si>
  <si>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</si>
  <si>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</si>
  <si>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</si>
  <si>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</si>
  <si>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</si>
  <si>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</si>
  <si>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</si>
  <si>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</si>
  <si>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</si>
  <si>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</si>
  <si>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</si>
  <si>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</si>
  <si>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</si>
  <si>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</si>
  <si>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</si>
  <si>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</si>
  <si>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</si>
  <si>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</si>
  <si>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</si>
  <si>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</si>
  <si>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</si>
  <si>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</si>
  <si>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</si>
  <si>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</si>
  <si>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</si>
  <si>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</si>
  <si>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</si>
  <si>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</si>
  <si>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</si>
  <si>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</si>
  <si>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</si>
  <si>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</si>
  <si>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</si>
  <si>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</si>
  <si>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</si>
  <si>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</si>
  <si>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</si>
  <si>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</si>
  <si>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</si>
  <si>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</si>
  <si>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</si>
  <si>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</si>
  <si>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</si>
  <si>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</si>
  <si>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</si>
  <si>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</si>
  <si>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</si>
  <si>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</si>
  <si>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</si>
  <si>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</si>
  <si>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</si>
  <si>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</si>
  <si>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</si>
  <si>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</si>
  <si>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</si>
  <si>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</si>
  <si>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</si>
  <si>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</si>
  <si>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</si>
  <si>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</si>
  <si>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</si>
  <si>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</si>
  <si>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</si>
  <si>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</si>
  <si>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</si>
  <si>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</si>
  <si>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</si>
  <si>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</si>
  <si>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</si>
  <si>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</si>
  <si>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</si>
  <si>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</si>
  <si>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</si>
  <si>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</si>
  <si>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</si>
  <si>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</si>
  <si>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</si>
  <si>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</si>
  <si>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</si>
  <si>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</si>
  <si>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</si>
  <si>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</si>
  <si>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</si>
  <si>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</si>
  <si>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</si>
  <si>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</si>
  <si>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</si>
  <si>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</si>
  <si>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</si>
  <si>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</si>
  <si>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</si>
  <si>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</si>
  <si>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</si>
  <si>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</si>
  <si>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</si>
  <si>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</si>
  <si>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</si>
  <si>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</si>
  <si>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</si>
  <si>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</si>
  <si>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</si>
  <si>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</si>
  <si>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</si>
  <si>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</si>
  <si>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</si>
  <si>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</si>
  <si>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</si>
  <si>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</si>
  <si>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</si>
  <si>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</si>
  <si>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</si>
  <si>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</si>
  <si>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</si>
  <si>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</si>
  <si>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</si>
  <si>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</si>
  <si>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</si>
  <si>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</si>
  <si>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</si>
  <si>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</si>
  <si>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</si>
  <si>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</si>
  <si>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</si>
  <si>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</si>
  <si>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</si>
  <si>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</si>
  <si>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</si>
  <si>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</si>
  <si>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</si>
  <si>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</si>
  <si>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</si>
  <si>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</si>
  <si>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</si>
  <si>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</si>
  <si>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</si>
  <si>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</si>
  <si>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</si>
  <si>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</si>
  <si>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</si>
  <si>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</si>
  <si>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</si>
  <si>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</si>
  <si>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</si>
  <si>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</si>
  <si>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</si>
  <si>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</si>
  <si>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</si>
  <si>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</si>
  <si>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</si>
  <si>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</si>
  <si>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</si>
  <si>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</si>
  <si>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</si>
  <si>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</si>
  <si>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</si>
  <si>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</si>
  <si>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</si>
  <si>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</si>
  <si>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</si>
  <si>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</si>
  <si>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</si>
  <si>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</si>
  <si>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</si>
  <si>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</si>
  <si>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</si>
  <si>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</si>
  <si>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</si>
  <si>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</si>
  <si>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</si>
  <si>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</si>
  <si>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</si>
  <si>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</si>
  <si>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</si>
  <si>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</si>
  <si>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</si>
  <si>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</si>
  <si>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</si>
  <si>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</si>
  <si>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</si>
  <si>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</si>
  <si>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</si>
  <si>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</si>
  <si>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</si>
  <si>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</si>
  <si>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</si>
  <si>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</si>
  <si>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</si>
  <si>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</si>
  <si>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</si>
  <si>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</si>
  <si>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</si>
  <si>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</si>
  <si>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</si>
  <si>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</si>
  <si>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</si>
  <si>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</si>
  <si>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</si>
  <si>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</si>
  <si>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</si>
  <si>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</si>
  <si>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</si>
  <si>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</si>
  <si>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</si>
  <si>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</si>
  <si>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</si>
  <si>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</si>
  <si>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</si>
  <si>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</si>
  <si>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</si>
  <si>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</si>
  <si>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</si>
  <si>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</si>
  <si>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</si>
  <si>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</si>
  <si>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</si>
  <si>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</si>
  <si>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</si>
  <si>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</si>
  <si>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</si>
  <si>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</si>
  <si>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</si>
  <si>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</si>
  <si>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</si>
  <si>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</si>
  <si>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</si>
  <si>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</si>
  <si>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</si>
  <si>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</si>
  <si>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</si>
  <si>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</si>
  <si>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</si>
  <si>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</si>
  <si>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</si>
  <si>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</si>
  <si>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</si>
  <si>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</si>
  <si>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</si>
  <si>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</si>
  <si>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</si>
  <si>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</si>
  <si>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</si>
  <si>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</si>
  <si>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</si>
  <si>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</si>
  <si>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</si>
  <si>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</si>
  <si>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</si>
  <si>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</si>
  <si>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</si>
  <si>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</si>
  <si>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</si>
  <si>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</si>
  <si>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</si>
  <si>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</si>
  <si>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</si>
  <si>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</si>
  <si>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</si>
  <si>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</si>
  <si>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</si>
  <si>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</si>
  <si>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</si>
  <si>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</si>
  <si>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</si>
  <si>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</si>
  <si>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</si>
  <si>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</si>
  <si>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</si>
  <si>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</si>
  <si>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</si>
  <si>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</si>
  <si>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</si>
  <si>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</si>
  <si>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</si>
  <si>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</si>
  <si>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</si>
  <si>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</si>
  <si>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</si>
  <si>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</si>
  <si>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</si>
  <si>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</si>
  <si>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</si>
  <si>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</si>
  <si>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</si>
  <si>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</si>
  <si>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</si>
  <si>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</si>
  <si>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</si>
  <si>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</si>
  <si>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</si>
  <si>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</si>
  <si>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</si>
  <si>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</si>
  <si>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</si>
  <si>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</si>
  <si>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</si>
  <si>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</si>
  <si>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</si>
  <si>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</si>
  <si>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</si>
  <si>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</si>
  <si>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</si>
  <si>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</si>
  <si>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</si>
  <si>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</si>
  <si>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</si>
  <si>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</si>
  <si>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</si>
  <si>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</si>
  <si>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</si>
  <si>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</si>
  <si>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</si>
  <si>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</si>
  <si>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</si>
  <si>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</si>
  <si>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</si>
  <si>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</si>
  <si>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</si>
  <si>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</si>
  <si>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</si>
  <si>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</si>
  <si>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</si>
  <si>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</si>
  <si>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</si>
  <si>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</si>
  <si>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</si>
  <si>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</si>
  <si>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</si>
  <si>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</si>
  <si>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</si>
  <si>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</si>
  <si>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</si>
  <si>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</si>
  <si>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</si>
  <si>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</si>
  <si>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</si>
  <si>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</si>
  <si>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</si>
  <si>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</si>
  <si>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</si>
  <si>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</si>
  <si>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</si>
  <si>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</si>
  <si>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</si>
  <si>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</si>
  <si>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</si>
  <si>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</si>
  <si>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</si>
  <si>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</si>
  <si>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</si>
  <si>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</si>
  <si>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</si>
  <si>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</si>
  <si>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</si>
  <si>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</si>
  <si>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</si>
  <si>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</si>
  <si>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</si>
  <si>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</si>
  <si>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</si>
  <si>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</si>
  <si>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</si>
  <si>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</si>
  <si>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</si>
  <si>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</si>
  <si>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</si>
  <si>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</si>
  <si>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</si>
  <si>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</si>
  <si>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</si>
  <si>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</si>
  <si>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</si>
  <si>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</si>
  <si>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</si>
  <si>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</si>
  <si>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</si>
  <si>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</si>
  <si>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</si>
  <si>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</si>
  <si>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</si>
  <si>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</si>
  <si>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</si>
  <si>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</si>
  <si>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</si>
  <si>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</si>
  <si>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</si>
  <si>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</si>
  <si>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</si>
  <si>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</si>
  <si>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</si>
  <si>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</si>
  <si>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</si>
  <si>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</si>
  <si>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</si>
  <si>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</si>
  <si>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</si>
  <si>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</si>
  <si>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</si>
  <si>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</si>
  <si>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</si>
  <si>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</si>
  <si>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</si>
  <si>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</si>
  <si>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</si>
  <si>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</si>
  <si>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</si>
  <si>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</si>
  <si>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</si>
  <si>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</si>
  <si>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</si>
  <si>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</si>
  <si>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</si>
  <si>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</si>
  <si>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</si>
  <si>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</si>
  <si>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</si>
  <si>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</si>
  <si>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</si>
  <si>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</si>
  <si>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</si>
  <si>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</si>
  <si>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</si>
  <si>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</si>
  <si>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</si>
  <si>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</si>
  <si>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</si>
  <si>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</si>
  <si>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</si>
  <si>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</si>
  <si>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</si>
  <si>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</si>
  <si>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</si>
  <si>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</si>
  <si>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</si>
  <si>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</si>
  <si>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</si>
  <si>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</si>
  <si>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</si>
  <si>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</si>
  <si>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</si>
  <si>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</si>
  <si>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</si>
  <si>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</si>
  <si>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</si>
  <si>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</si>
  <si>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</si>
  <si>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</si>
  <si>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</si>
  <si>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</si>
  <si>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</si>
  <si>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</si>
  <si>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</si>
  <si>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</si>
  <si>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</si>
  <si>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</si>
  <si>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</si>
  <si>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</si>
  <si>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</si>
  <si>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</si>
  <si>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</si>
  <si>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</si>
  <si>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</si>
  <si>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</si>
  <si>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</si>
  <si>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</si>
  <si>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</si>
  <si>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</si>
  <si>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</si>
  <si>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</si>
  <si>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</si>
  <si>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</si>
  <si>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</si>
  <si>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</si>
  <si>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</si>
  <si>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</si>
  <si>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</si>
  <si>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</si>
  <si>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</si>
  <si>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</si>
  <si>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</si>
  <si>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</si>
  <si>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</si>
  <si>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</si>
  <si>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</si>
  <si>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</si>
  <si>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</si>
  <si>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</si>
  <si>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</si>
  <si>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</si>
  <si>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</si>
  <si>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</si>
  <si>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</si>
  <si>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</si>
  <si>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</si>
  <si>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</si>
  <si>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</si>
  <si>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</si>
  <si>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</si>
  <si>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</si>
  <si>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</si>
  <si>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</si>
  <si>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</si>
  <si>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</si>
  <si>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</si>
  <si>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</si>
  <si>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</si>
  <si>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</si>
  <si>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</si>
  <si>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</si>
  <si>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</si>
  <si>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</si>
  <si>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</si>
  <si>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</si>
  <si>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</si>
  <si>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</si>
  <si>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</si>
  <si>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</si>
  <si>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</si>
  <si>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</si>
  <si>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</si>
  <si>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</si>
  <si>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</si>
  <si>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</si>
  <si>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</si>
  <si>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</si>
  <si>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</si>
  <si>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</si>
  <si>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</si>
  <si>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</si>
  <si>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</si>
  <si>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</si>
  <si>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</si>
  <si>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</si>
  <si>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</si>
  <si>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</si>
  <si>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</si>
  <si>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</si>
  <si>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</si>
  <si>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</si>
  <si>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</si>
  <si>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</si>
  <si>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</si>
  <si>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</si>
  <si>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</si>
  <si>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</si>
  <si>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</si>
  <si>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</si>
  <si>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</si>
  <si>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</si>
  <si>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</si>
  <si>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</si>
  <si>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</si>
  <si>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</si>
  <si>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</si>
  <si>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</si>
  <si>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</si>
  <si>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</si>
  <si>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</si>
  <si>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</si>
  <si>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</si>
  <si>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</si>
  <si>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</si>
  <si>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</si>
  <si>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</si>
  <si>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</si>
  <si>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</si>
  <si>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</si>
  <si>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</si>
  <si>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</si>
  <si>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</si>
  <si>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</si>
  <si>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</si>
  <si>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</si>
  <si>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</si>
  <si>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</si>
  <si>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</si>
  <si>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</si>
  <si>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</si>
  <si>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</si>
  <si>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</si>
  <si>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</si>
  <si>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</si>
  <si>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</si>
  <si>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</si>
  <si>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</si>
  <si>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</si>
  <si>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</si>
  <si>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</si>
  <si>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</si>
  <si>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</si>
  <si>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</si>
  <si>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</si>
  <si>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</si>
  <si>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</si>
  <si>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</si>
  <si>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</si>
  <si>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</si>
  <si>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</si>
  <si>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</si>
  <si>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</si>
  <si>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</si>
  <si>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</si>
  <si>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</si>
  <si>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</si>
  <si>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</si>
  <si>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</si>
  <si>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</si>
  <si>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</si>
  <si>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</si>
  <si>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</si>
  <si>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</si>
  <si>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</si>
  <si>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</si>
  <si>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</si>
  <si>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</si>
  <si>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</si>
  <si>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</si>
  <si>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</si>
  <si>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</si>
  <si>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</si>
  <si>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</si>
  <si>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</si>
  <si>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</si>
  <si>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</si>
  <si>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</si>
  <si>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</si>
  <si>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</si>
  <si>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</si>
  <si>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</si>
  <si>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</si>
  <si>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</si>
  <si>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</si>
  <si>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</si>
  <si>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</si>
  <si>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</si>
  <si>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</si>
  <si>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</si>
  <si>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</si>
  <si>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</si>
  <si>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</si>
  <si>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</si>
  <si>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</si>
  <si>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</si>
  <si>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</si>
  <si>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</si>
  <si>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</si>
  <si>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</si>
  <si>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</si>
  <si>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</si>
  <si>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</si>
  <si>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</si>
  <si>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</si>
  <si>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</si>
  <si>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</si>
  <si>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</si>
  <si>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</si>
  <si>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</si>
  <si>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</si>
  <si>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</si>
  <si>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</si>
  <si>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</si>
  <si>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</si>
  <si>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</si>
  <si>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</si>
  <si>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</si>
  <si>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</si>
  <si>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</si>
  <si>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</si>
  <si>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</si>
  <si>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</si>
  <si>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</si>
  <si>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</si>
  <si>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</si>
  <si>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</si>
  <si>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</si>
  <si>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</si>
  <si>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</si>
  <si>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</si>
  <si>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</si>
  <si>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</si>
  <si>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</si>
  <si>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</si>
  <si>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</si>
  <si>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</si>
  <si>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</si>
  <si>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</si>
  <si>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</si>
  <si>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</si>
  <si>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</si>
  <si>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</si>
  <si>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</si>
  <si>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</si>
  <si>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</si>
  <si>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</si>
  <si>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</si>
  <si>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</si>
  <si>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</si>
  <si>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</si>
  <si>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</si>
  <si>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</si>
  <si>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</si>
  <si>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</si>
  <si>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</si>
  <si>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</si>
  <si>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</si>
  <si>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</si>
  <si>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</si>
  <si>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</si>
  <si>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</si>
  <si>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</si>
  <si>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</si>
  <si>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</si>
  <si>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</si>
  <si>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</si>
  <si>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</si>
  <si>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</si>
  <si>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</si>
  <si>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</si>
  <si>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</si>
  <si>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</si>
  <si>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</si>
  <si>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</si>
  <si>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</si>
  <si>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</si>
  <si>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</si>
  <si>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</si>
  <si>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</si>
  <si>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</si>
  <si>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</si>
  <si>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</si>
  <si>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</si>
  <si>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</si>
  <si>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</si>
  <si>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</si>
  <si>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</si>
  <si>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</si>
  <si>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</si>
  <si>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</si>
  <si>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</si>
  <si>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</si>
  <si>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</si>
  <si>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</si>
  <si>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</si>
  <si>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</si>
  <si>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</si>
  <si>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</si>
  <si>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</si>
  <si>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</si>
  <si>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</si>
  <si>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</si>
  <si>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</si>
  <si>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</si>
  <si>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</si>
  <si>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</si>
  <si>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</si>
  <si>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</si>
  <si>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</si>
  <si>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</si>
  <si>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</si>
  <si>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</si>
  <si>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</si>
  <si>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</si>
  <si>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</si>
  <si>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</si>
  <si>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</si>
  <si>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</si>
  <si>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</si>
  <si>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</si>
  <si>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</si>
  <si>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</si>
  <si>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</si>
  <si>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</si>
  <si>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</si>
  <si>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</si>
  <si>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</si>
  <si>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</si>
  <si>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</si>
  <si>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</si>
  <si>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</si>
  <si>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</si>
  <si>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</si>
  <si>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</si>
  <si>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</si>
  <si>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</si>
  <si>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</si>
  <si>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</si>
  <si>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</si>
  <si>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</si>
  <si>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</si>
  <si>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</si>
  <si>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</si>
  <si>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</si>
  <si>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</si>
  <si>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</si>
  <si>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</si>
  <si>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</si>
  <si>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</si>
  <si>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</si>
  <si>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</si>
  <si>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</si>
  <si>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</si>
  <si>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</si>
  <si>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</si>
  <si>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</si>
  <si>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</si>
  <si>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</si>
  <si>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</si>
  <si>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</si>
  <si>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</si>
  <si>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</si>
  <si>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</si>
  <si>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</si>
  <si>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</si>
  <si>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</si>
  <si>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</si>
  <si>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</si>
  <si>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</si>
  <si>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</si>
  <si>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</si>
  <si>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</si>
  <si>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</si>
  <si>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</si>
  <si>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</si>
  <si>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</si>
  <si>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</si>
  <si>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</si>
  <si>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</si>
  <si>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</si>
  <si>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</si>
  <si>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</si>
  <si>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</si>
  <si>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</si>
  <si>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</si>
  <si>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</si>
  <si>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</si>
  <si>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</si>
  <si>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</si>
  <si>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</si>
  <si>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</si>
  <si>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</si>
  <si>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</si>
  <si>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</si>
  <si>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</si>
  <si>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</si>
  <si>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</si>
  <si>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</si>
  <si>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</si>
  <si>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</si>
  <si>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</si>
  <si>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</si>
  <si>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</si>
  <si>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</si>
  <si>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</si>
  <si>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</si>
  <si>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</si>
  <si>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</si>
  <si>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</si>
  <si>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</si>
  <si>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</si>
  <si>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</si>
  <si>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</si>
  <si>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</si>
  <si>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</si>
  <si>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</si>
  <si>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</si>
  <si>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</si>
  <si>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</si>
  <si>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</si>
  <si>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</si>
  <si>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</si>
  <si>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</si>
  <si>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</si>
  <si>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</si>
  <si>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</si>
  <si>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</si>
  <si>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</si>
  <si>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</si>
  <si>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</si>
  <si>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</si>
  <si>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</si>
  <si>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</si>
  <si>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</si>
  <si>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</si>
  <si>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</si>
  <si>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</si>
  <si>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</si>
  <si>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</si>
  <si>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</si>
  <si>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</si>
  <si>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</si>
  <si>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</si>
  <si>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</si>
  <si>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</si>
  <si>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</si>
  <si>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</si>
  <si>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</si>
  <si>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</si>
  <si>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</si>
  <si>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</si>
  <si>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</si>
  <si>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</si>
  <si>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</si>
  <si>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</si>
  <si>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</si>
  <si>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</si>
  <si>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</si>
  <si>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</si>
  <si>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</si>
  <si>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</si>
  <si>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</si>
  <si>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</si>
  <si>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</si>
  <si>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</si>
  <si>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</si>
  <si>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</si>
  <si>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</si>
  <si>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</si>
  <si>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</si>
  <si>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</si>
  <si>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</si>
  <si>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</si>
  <si>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</si>
  <si>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</si>
  <si>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</si>
  <si>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</si>
  <si>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</si>
  <si>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</si>
  <si>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</si>
  <si>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</si>
  <si>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</si>
  <si>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</si>
  <si>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</si>
  <si>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</si>
  <si>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</si>
  <si>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</si>
  <si>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</si>
  <si>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</si>
  <si>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</si>
  <si>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</si>
  <si>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</si>
  <si>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</si>
  <si>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</si>
  <si>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</si>
  <si>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</si>
  <si>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</si>
  <si>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</si>
  <si>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</si>
  <si>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</si>
  <si>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</si>
  <si>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</si>
  <si>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</si>
  <si>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</si>
  <si>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</si>
  <si>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</si>
  <si>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</si>
  <si>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</si>
  <si>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</si>
  <si>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</si>
  <si>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</si>
  <si>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</si>
  <si>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</si>
  <si>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</si>
  <si>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</si>
  <si>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</si>
  <si>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</si>
  <si>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</si>
  <si>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</si>
  <si>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</si>
  <si>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</si>
  <si>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</si>
  <si>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</si>
  <si>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</si>
  <si>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</si>
  <si>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</si>
  <si>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</si>
  <si>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</si>
  <si>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</si>
  <si>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</si>
  <si>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</si>
  <si>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</si>
  <si>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</si>
  <si>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</si>
  <si>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</si>
  <si>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</si>
  <si>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</si>
  <si>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</si>
  <si>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</si>
  <si>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</si>
  <si>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</si>
  <si>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</si>
  <si>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</si>
  <si>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</si>
  <si>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</si>
  <si>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</si>
  <si>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</si>
  <si>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</si>
  <si>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</si>
  <si>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</si>
  <si>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</si>
  <si>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</si>
  <si>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</si>
  <si>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</si>
  <si>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</si>
  <si>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</si>
  <si>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</si>
  <si>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</si>
  <si>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</si>
  <si>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</si>
  <si>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</si>
  <si>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</si>
  <si>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</si>
  <si>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</si>
  <si>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</si>
  <si>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</si>
  <si>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</si>
  <si>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</si>
  <si>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</si>
  <si>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</si>
  <si>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</si>
  <si>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</si>
  <si>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</si>
  <si>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</si>
  <si>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</si>
  <si>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</si>
  <si>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</si>
  <si>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</si>
  <si>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</si>
  <si>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</si>
  <si>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</si>
  <si>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</si>
  <si>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</si>
  <si>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</si>
  <si>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</si>
  <si>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</si>
  <si>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</si>
  <si>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</si>
  <si>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</si>
  <si>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</si>
  <si>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</si>
  <si>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</si>
  <si>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</si>
  <si>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</si>
  <si>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</si>
  <si>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</si>
  <si>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</si>
  <si>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</si>
  <si>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</si>
  <si>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</si>
  <si>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</si>
  <si>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</si>
  <si>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</si>
  <si>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</si>
  <si>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</si>
  <si>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</si>
  <si>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</si>
  <si>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</si>
  <si>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</si>
  <si>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</si>
  <si>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</si>
  <si>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</si>
  <si>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</si>
  <si>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</si>
  <si>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</si>
  <si>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</si>
  <si>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</si>
  <si>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</si>
  <si>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</si>
  <si>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</si>
  <si>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</si>
  <si>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</si>
  <si>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</si>
  <si>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</si>
  <si>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</si>
  <si>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</si>
  <si>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</si>
  <si>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</si>
  <si>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</si>
  <si>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</si>
  <si>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</si>
  <si>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</si>
  <si>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</si>
  <si>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</si>
  <si>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</si>
  <si>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</si>
  <si>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</si>
  <si>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</si>
  <si>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</si>
  <si>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</si>
  <si>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</si>
  <si>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</si>
  <si>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</si>
  <si>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</si>
  <si>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</si>
  <si>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</si>
  <si>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</si>
  <si>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</si>
  <si>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</si>
  <si>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</si>
  <si>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</si>
  <si>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</si>
  <si>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</si>
  <si>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</si>
  <si>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</si>
  <si>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</si>
  <si>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</si>
  <si>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</si>
  <si>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</si>
  <si>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</si>
  <si>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</si>
  <si>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</si>
  <si>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</si>
  <si>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</si>
  <si>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</si>
  <si>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</si>
  <si>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</si>
  <si>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</si>
  <si>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</si>
  <si>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</si>
  <si>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</si>
  <si>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</si>
  <si>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</si>
  <si>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</si>
  <si>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</si>
  <si>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</si>
  <si>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</si>
  <si>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</si>
  <si>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</si>
  <si>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</si>
  <si>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</si>
  <si>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</si>
  <si>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</si>
  <si>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</si>
  <si>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</si>
  <si>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</si>
  <si>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</si>
  <si>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</si>
  <si>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</si>
  <si>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</si>
  <si>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</si>
  <si>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</si>
  <si>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</si>
  <si>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</si>
  <si>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</si>
  <si>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</si>
  <si>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</si>
  <si>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</si>
  <si>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</si>
  <si>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</si>
  <si>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</si>
  <si>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</si>
  <si>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</si>
  <si>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</si>
  <si>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</si>
  <si>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</si>
  <si>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</si>
  <si>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</si>
  <si>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</si>
  <si>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</si>
  <si>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</si>
  <si>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</si>
  <si>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</si>
  <si>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</si>
  <si>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</si>
  <si>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</si>
  <si>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</si>
  <si>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</si>
  <si>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</si>
  <si>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</si>
  <si>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</si>
  <si>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</si>
  <si>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</si>
  <si>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</si>
  <si>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</si>
  <si>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</si>
  <si>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</si>
  <si>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</si>
  <si>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</si>
  <si>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</si>
  <si>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</si>
  <si>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</si>
  <si>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</si>
  <si>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</si>
  <si>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</si>
  <si>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</si>
  <si>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</si>
  <si>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</si>
  <si>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</si>
  <si>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</si>
  <si>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</si>
  <si>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</si>
  <si>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</si>
  <si>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</si>
  <si>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</si>
  <si>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</si>
  <si>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</si>
  <si>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</si>
  <si>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</si>
  <si>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</si>
  <si>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</si>
  <si>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</si>
  <si>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</si>
  <si>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</si>
  <si>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</si>
  <si>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</si>
  <si>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</si>
  <si>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</si>
  <si>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</si>
  <si>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</si>
  <si>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</si>
  <si>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</si>
  <si>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</si>
  <si>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</si>
  <si>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</si>
  <si>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</si>
  <si>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</si>
  <si>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</si>
  <si>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</si>
  <si>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</si>
  <si>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</si>
  <si>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</si>
  <si>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</si>
  <si>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</si>
  <si>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</si>
  <si>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</si>
  <si>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</si>
  <si>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</si>
  <si>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</si>
  <si>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</si>
  <si>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</si>
  <si>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</si>
  <si>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</si>
  <si>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</si>
  <si>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</si>
  <si>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</si>
  <si>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</si>
  <si>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</si>
  <si>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</si>
  <si>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</si>
  <si>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</si>
  <si>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</si>
  <si>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</si>
  <si>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</si>
  <si>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</si>
  <si>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</si>
  <si>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</si>
  <si>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</si>
  <si>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</si>
  <si>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</si>
  <si>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</si>
  <si>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</si>
  <si>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</si>
  <si>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</si>
  <si>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</si>
  <si>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</si>
  <si>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</si>
  <si>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</si>
  <si>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</si>
  <si>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</si>
  <si>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</si>
  <si>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</si>
  <si>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</si>
  <si>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</si>
  <si>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</si>
  <si>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</si>
  <si>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</si>
  <si>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</si>
  <si>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</si>
  <si>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</si>
  <si>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</si>
  <si>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</si>
  <si>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</si>
  <si>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</si>
  <si>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</si>
  <si>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</si>
  <si>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</si>
  <si>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</si>
  <si>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</si>
  <si>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</si>
  <si>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</si>
  <si>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</si>
  <si>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</si>
  <si>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</si>
  <si>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</si>
  <si>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</si>
  <si>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</si>
  <si>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</si>
  <si>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</si>
  <si>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</si>
  <si>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</si>
  <si>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</si>
  <si>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</si>
  <si>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</si>
  <si>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</si>
  <si>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</si>
  <si>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</si>
  <si>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</si>
  <si>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</si>
  <si>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</si>
  <si>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</si>
  <si>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</si>
  <si>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</si>
  <si>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</si>
  <si>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</si>
  <si>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</si>
  <si>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</si>
  <si>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</si>
  <si>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</si>
  <si>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</si>
  <si>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</si>
  <si>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</si>
  <si>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</si>
  <si>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</si>
  <si>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</si>
  <si>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</si>
  <si>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</si>
  <si>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</si>
  <si>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</si>
  <si>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</si>
  <si>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</si>
  <si>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</si>
  <si>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</si>
  <si>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</si>
  <si>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</si>
  <si>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</si>
  <si>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</si>
  <si>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</si>
  <si>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</si>
  <si>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</si>
  <si>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</si>
  <si>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</si>
  <si>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</si>
  <si>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</si>
  <si>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</si>
  <si>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</si>
  <si>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</si>
  <si>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</si>
  <si>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</si>
  <si>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</si>
  <si>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</si>
  <si>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</si>
  <si>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</si>
  <si>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</si>
  <si>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</si>
  <si>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</si>
  <si>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</si>
  <si>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</si>
  <si>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</si>
  <si>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</si>
  <si>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</si>
  <si>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</si>
  <si>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</si>
  <si>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</si>
  <si>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</si>
  <si>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</si>
  <si>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</si>
  <si>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</si>
  <si>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</si>
  <si>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</si>
  <si>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</si>
  <si>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</si>
  <si>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</si>
  <si>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</si>
  <si>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</si>
  <si>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</si>
  <si>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</si>
  <si>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</si>
  <si>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</si>
  <si>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</si>
  <si>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</si>
  <si>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</si>
  <si>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</si>
  <si>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</si>
  <si>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</si>
  <si>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</si>
  <si>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</si>
  <si>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</si>
  <si>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</si>
  <si>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</si>
  <si>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</si>
  <si>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</si>
  <si>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</si>
  <si>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</si>
  <si>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</si>
  <si>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</si>
  <si>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</si>
  <si>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</si>
  <si>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</si>
  <si>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</si>
  <si>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</si>
  <si>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</si>
  <si>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</si>
  <si>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</si>
  <si>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</si>
  <si>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</si>
  <si>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</si>
  <si>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</si>
  <si>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</si>
  <si>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</si>
  <si>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</si>
  <si>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</si>
  <si>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</si>
  <si>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</si>
  <si>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</si>
  <si>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</si>
  <si>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</si>
  <si>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</si>
  <si>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</si>
  <si>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</si>
  <si>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</si>
  <si>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</si>
  <si>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</si>
  <si>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</si>
  <si>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</si>
  <si>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</si>
  <si>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</si>
  <si>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</si>
  <si>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</si>
  <si>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</si>
  <si>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</si>
  <si>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</si>
  <si>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</si>
  <si>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</si>
  <si>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</si>
  <si>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</si>
  <si>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</si>
  <si>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</si>
  <si>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</si>
  <si>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</si>
  <si>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</si>
  <si>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</si>
  <si>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</si>
  <si>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</si>
  <si>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</si>
  <si>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</si>
  <si>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</si>
  <si>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</si>
  <si>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</si>
  <si>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</si>
  <si>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</si>
  <si>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</si>
  <si>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</si>
  <si>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</si>
  <si>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</si>
  <si>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</si>
  <si>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</si>
  <si>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</si>
  <si>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</si>
  <si>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</si>
  <si>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</si>
  <si>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</si>
  <si>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</si>
  <si>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</si>
  <si>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</si>
  <si>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</si>
  <si>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</si>
  <si>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</si>
  <si>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</si>
  <si>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</si>
  <si>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</si>
  <si>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</si>
  <si>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</si>
  <si>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</si>
  <si>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</si>
  <si>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</si>
  <si>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</si>
  <si>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</si>
  <si>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</si>
  <si>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</si>
  <si>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</si>
  <si>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</si>
  <si>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</si>
  <si>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</si>
  <si>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</si>
  <si>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</si>
  <si>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</si>
  <si>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</si>
  <si>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</si>
  <si>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</si>
  <si>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</si>
  <si>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</si>
  <si>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</si>
  <si>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</si>
  <si>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</si>
  <si>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</si>
  <si>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</si>
  <si>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</si>
  <si>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</si>
  <si>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</si>
  <si>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</si>
  <si>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</si>
  <si>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</si>
  <si>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</si>
  <si>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</si>
  <si>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</si>
  <si>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</si>
  <si>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</si>
  <si>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</si>
  <si>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</si>
  <si>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</si>
  <si>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</si>
  <si>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</si>
  <si>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</si>
  <si>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</si>
  <si>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</si>
  <si>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</si>
  <si>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</si>
  <si>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</si>
  <si>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</si>
  <si>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</si>
  <si>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</si>
  <si>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</si>
  <si>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</si>
  <si>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</si>
  <si>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</si>
  <si>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</si>
  <si>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</si>
  <si>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</si>
  <si>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</si>
  <si>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</si>
  <si>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</si>
  <si>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</si>
  <si>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</si>
  <si>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</si>
  <si>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</si>
  <si>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</si>
  <si>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</si>
  <si>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</si>
  <si>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</si>
  <si>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</si>
  <si>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</si>
  <si>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</si>
  <si>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</si>
  <si>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</si>
  <si>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</si>
  <si>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</si>
  <si>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</si>
  <si>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</si>
  <si>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</si>
  <si>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</si>
  <si>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</si>
  <si>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</si>
  <si>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</si>
  <si>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</si>
  <si>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</si>
  <si>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</si>
  <si>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</si>
  <si>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</si>
  <si>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</si>
  <si>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</si>
  <si>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</si>
  <si>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</si>
  <si>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</si>
  <si>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</si>
  <si>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</si>
  <si>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</si>
  <si>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</si>
  <si>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</si>
  <si>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</si>
  <si>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</si>
  <si>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</si>
  <si>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</si>
  <si>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</si>
  <si>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</si>
  <si>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</si>
  <si>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</si>
  <si>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</si>
  <si>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</si>
  <si>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</si>
  <si>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</si>
  <si>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</si>
  <si>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</si>
  <si>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</si>
  <si>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</si>
  <si>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</si>
  <si>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</si>
  <si>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</si>
  <si>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</si>
  <si>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</si>
  <si>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</si>
  <si>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</si>
  <si>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</si>
  <si>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</si>
  <si>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</si>
  <si>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</si>
  <si>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</si>
  <si>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</si>
  <si>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</si>
  <si>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</si>
  <si>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</si>
  <si>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</si>
  <si>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</si>
  <si>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</si>
  <si>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</si>
  <si>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</si>
  <si>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</si>
  <si>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</si>
  <si>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</si>
  <si>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</si>
  <si>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</si>
  <si>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</si>
  <si>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</si>
  <si>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</si>
  <si>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</si>
  <si>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</si>
  <si>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</si>
  <si>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</si>
  <si>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</si>
  <si>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</si>
  <si>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</si>
  <si>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</si>
  <si>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</si>
  <si>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</si>
  <si>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</si>
  <si>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</si>
  <si>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</si>
  <si>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</si>
  <si>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</si>
  <si>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</si>
  <si>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</si>
  <si>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</si>
  <si>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</si>
  <si>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</si>
  <si>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</si>
  <si>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</si>
  <si>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</si>
  <si>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</si>
  <si>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</si>
  <si>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</si>
  <si>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</si>
  <si>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</si>
  <si>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</si>
  <si>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</si>
  <si>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</si>
  <si>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</si>
  <si>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</si>
  <si>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</si>
  <si>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</si>
  <si>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</si>
  <si>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</si>
  <si>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</si>
  <si>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</si>
  <si>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</si>
  <si>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</si>
  <si>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</si>
  <si>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</si>
  <si>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</si>
  <si>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</si>
  <si>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</si>
  <si>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</si>
  <si>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</si>
  <si>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</si>
  <si>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</si>
  <si>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</si>
  <si>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</si>
  <si>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</si>
  <si>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</si>
  <si>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</si>
  <si>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</si>
  <si>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</si>
  <si>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</si>
  <si>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</si>
  <si>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</si>
  <si>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</si>
  <si>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</si>
  <si>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</si>
  <si>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</si>
  <si>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</si>
  <si>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</si>
  <si>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</si>
  <si>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</si>
  <si>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</si>
  <si>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</si>
  <si>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</si>
  <si>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</si>
  <si>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</si>
  <si>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</si>
  <si>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</si>
  <si>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</si>
  <si>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</si>
  <si>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</si>
  <si>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</si>
  <si>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</si>
  <si>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</si>
  <si>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</si>
  <si>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</si>
  <si>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</si>
  <si>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</si>
  <si>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</si>
  <si>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</si>
  <si>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</si>
  <si>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</si>
  <si>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</si>
  <si>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</si>
  <si>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</si>
  <si>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</si>
  <si>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</si>
  <si>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</si>
  <si>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</si>
  <si>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</si>
  <si>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</si>
  <si>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</si>
  <si>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</si>
  <si>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</si>
  <si>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</si>
  <si>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</si>
  <si>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</si>
  <si>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</si>
  <si>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</si>
  <si>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</si>
  <si>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</si>
  <si>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</si>
  <si>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</si>
  <si>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</si>
  <si>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</si>
  <si>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</si>
  <si>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</si>
  <si>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</si>
  <si>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</si>
  <si>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</si>
  <si>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</si>
  <si>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</si>
  <si>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</si>
  <si>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</si>
  <si>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</si>
  <si>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</si>
  <si>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</si>
  <si>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</si>
  <si>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</si>
  <si>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</si>
  <si>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</si>
  <si>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</si>
  <si>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</si>
  <si>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</si>
  <si>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</si>
  <si>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</si>
  <si>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</si>
  <si>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</si>
  <si>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</si>
  <si>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</si>
  <si>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</si>
  <si>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</si>
  <si>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</si>
  <si>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</si>
  <si>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</si>
  <si>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</si>
  <si>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</si>
  <si>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</si>
  <si>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</si>
  <si>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</si>
  <si>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</si>
  <si>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</si>
  <si>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</si>
  <si>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</si>
  <si>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</si>
  <si>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</si>
  <si>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</si>
  <si>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</si>
  <si>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</si>
  <si>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</si>
  <si>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</si>
  <si>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</si>
  <si>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</si>
  <si>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</si>
  <si>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</si>
  <si>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</si>
  <si>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</si>
  <si>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</si>
  <si>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</si>
  <si>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</si>
  <si>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</si>
  <si>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</si>
  <si>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</si>
  <si>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</si>
  <si>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</si>
  <si>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</si>
  <si>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</si>
  <si>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</si>
  <si>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</si>
  <si>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</si>
  <si>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</si>
  <si>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</si>
  <si>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</si>
  <si>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</si>
  <si>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</si>
  <si>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</si>
  <si>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</si>
  <si>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</si>
  <si>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</si>
  <si>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</si>
  <si>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</si>
  <si>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</si>
  <si>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</si>
  <si>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</si>
  <si>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</si>
  <si>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</si>
  <si>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</si>
  <si>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</si>
  <si>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</si>
  <si>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</si>
  <si>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</si>
  <si>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</si>
  <si>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</si>
  <si>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</si>
  <si>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</si>
  <si>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</si>
  <si>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</si>
  <si>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</si>
  <si>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</si>
  <si>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</si>
  <si>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</si>
  <si>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</si>
  <si>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</si>
  <si>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</si>
  <si>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</si>
  <si>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</si>
  <si>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</si>
  <si>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</si>
  <si>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</si>
  <si>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</si>
  <si>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</si>
  <si>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</si>
  <si>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</si>
  <si>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</si>
  <si>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</si>
  <si>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</si>
  <si>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</si>
  <si>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</si>
  <si>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</si>
  <si>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</si>
  <si>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</si>
  <si>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</si>
  <si>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</si>
  <si>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</si>
  <si>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</si>
  <si>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</si>
  <si>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</si>
  <si>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</si>
  <si>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</si>
  <si>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</si>
  <si>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</si>
  <si>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</si>
  <si>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</si>
  <si>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</si>
  <si>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</si>
  <si>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</si>
  <si>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</si>
  <si>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</si>
  <si>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</si>
  <si>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</si>
  <si>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</si>
  <si>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</si>
  <si>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</si>
  <si>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</si>
  <si>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</si>
  <si>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</si>
  <si>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</si>
  <si>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</si>
  <si>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</si>
  <si>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</si>
  <si>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</si>
  <si>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</si>
  <si>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</si>
  <si>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</si>
  <si>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</si>
  <si>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</si>
  <si>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</si>
  <si>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</si>
  <si>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</si>
  <si>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</si>
  <si>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</si>
  <si>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</si>
  <si>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</si>
  <si>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</si>
  <si>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</si>
  <si>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</si>
  <si>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</si>
  <si>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</si>
  <si>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</si>
  <si>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</si>
  <si>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</si>
  <si>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</si>
  <si>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</si>
  <si>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</si>
  <si>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</si>
  <si>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</si>
  <si>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</si>
  <si>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</si>
  <si>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</si>
  <si>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</si>
  <si>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</si>
  <si>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</si>
  <si>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</si>
  <si>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</si>
  <si>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</si>
  <si>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</si>
  <si>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</si>
  <si>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</si>
  <si>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</si>
  <si>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</si>
  <si>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</si>
  <si>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</si>
  <si>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</si>
  <si>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</si>
  <si>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</si>
  <si>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</si>
  <si>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</si>
  <si>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</si>
  <si>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</si>
  <si>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</si>
  <si>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</si>
  <si>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</si>
  <si>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</si>
  <si>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</si>
  <si>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</si>
  <si>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</si>
  <si>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</si>
  <si>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</si>
  <si>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</si>
  <si>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</si>
  <si>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</si>
  <si>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</si>
  <si>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</si>
  <si>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</si>
  <si>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</si>
  <si>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</si>
  <si>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</si>
  <si>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</si>
  <si>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</si>
  <si>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</si>
  <si>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</si>
  <si>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</si>
  <si>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</si>
  <si>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</si>
  <si>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</si>
  <si>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</si>
  <si>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</si>
  <si>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</si>
  <si>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</si>
  <si>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</si>
  <si>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</si>
  <si>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</si>
  <si>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</si>
  <si>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</si>
  <si>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</si>
  <si>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</si>
  <si>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</si>
  <si>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</si>
  <si>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</si>
  <si>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</si>
  <si>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</si>
  <si>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</si>
  <si>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</si>
  <si>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</si>
  <si>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</si>
  <si>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</si>
  <si>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</si>
  <si>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</si>
  <si>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</si>
  <si>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</si>
  <si>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</si>
  <si>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</si>
  <si>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</si>
  <si>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</si>
  <si>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</si>
  <si>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</si>
  <si>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</si>
  <si>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</si>
  <si>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</si>
  <si>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</si>
  <si>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</si>
  <si>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</si>
  <si>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</si>
  <si>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</si>
  <si>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</si>
  <si>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</si>
  <si>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</si>
  <si>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</si>
  <si>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</si>
  <si>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</si>
  <si>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</si>
  <si>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</si>
  <si>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</si>
  <si>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</si>
  <si>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</si>
  <si>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</si>
  <si>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</si>
  <si>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</si>
  <si>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</si>
  <si>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</si>
  <si>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</si>
  <si>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</si>
  <si>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</si>
  <si>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</si>
  <si>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</si>
  <si>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</si>
  <si>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</si>
  <si>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</si>
  <si>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</si>
  <si>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</si>
  <si>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</si>
  <si>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</si>
  <si>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</si>
  <si>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</si>
  <si>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</si>
  <si>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</si>
  <si>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</si>
  <si>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</si>
  <si>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</si>
  <si>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</si>
  <si>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</si>
  <si>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</si>
  <si>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</si>
  <si>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</si>
  <si>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</si>
  <si>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</si>
  <si>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</si>
  <si>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</si>
  <si>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</si>
  <si>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</si>
  <si>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</si>
  <si>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</si>
  <si>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</si>
  <si>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</si>
  <si>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</si>
  <si>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</si>
  <si>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</si>
  <si>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</si>
  <si>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</si>
  <si>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</si>
  <si>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</si>
  <si>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</si>
  <si>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</si>
  <si>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</si>
  <si>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</si>
  <si>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</si>
  <si>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</si>
  <si>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</si>
  <si>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</si>
  <si>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</si>
  <si>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</si>
  <si>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</si>
  <si>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</si>
  <si>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</si>
  <si>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</si>
  <si>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</si>
  <si>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</si>
  <si>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</si>
  <si>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</si>
  <si>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</si>
  <si>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</si>
  <si>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</si>
  <si>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</si>
  <si>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</si>
  <si>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</si>
  <si>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</si>
  <si>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</si>
  <si>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</si>
  <si>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</si>
  <si>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</si>
  <si>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</si>
  <si>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</si>
  <si>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</si>
  <si>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</si>
  <si>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</si>
  <si>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</si>
  <si>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</si>
  <si>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</si>
  <si>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</si>
  <si>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</si>
  <si>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</si>
  <si>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</si>
  <si>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</si>
  <si>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</si>
  <si>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</si>
  <si>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</si>
  <si>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</si>
  <si>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</si>
  <si>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</si>
  <si>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</si>
  <si>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</si>
  <si>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</si>
  <si>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</si>
  <si>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</si>
  <si>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</si>
  <si>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</si>
  <si>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</si>
  <si>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</si>
  <si>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</si>
  <si>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</si>
  <si>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</si>
  <si>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</si>
  <si>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</si>
  <si>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</si>
  <si>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</si>
  <si>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</si>
  <si>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</si>
  <si>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</si>
  <si>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</si>
  <si>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</si>
  <si>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</si>
  <si>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</si>
  <si>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</si>
  <si>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</si>
  <si>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</si>
  <si>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</si>
  <si>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</si>
  <si>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</si>
  <si>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</si>
  <si>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</si>
  <si>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</si>
  <si>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</si>
  <si>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</si>
  <si>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</si>
  <si>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</si>
  <si>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</si>
  <si>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</si>
  <si>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</si>
  <si>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</si>
  <si>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</si>
  <si>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</si>
  <si>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</si>
  <si>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</si>
  <si>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</si>
  <si>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</si>
  <si>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</si>
  <si>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</si>
  <si>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</si>
  <si>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</si>
  <si>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</si>
  <si>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</si>
  <si>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</si>
  <si>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</si>
  <si>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</si>
  <si>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</si>
  <si>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</si>
  <si>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</si>
  <si>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</si>
  <si>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</si>
  <si>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</si>
  <si>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</si>
  <si>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</si>
  <si>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</si>
  <si>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</si>
  <si>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</si>
  <si>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</si>
  <si>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</si>
  <si>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</si>
  <si>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</si>
  <si>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</si>
  <si>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</si>
  <si>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</si>
  <si>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</si>
  <si>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</si>
  <si>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</si>
  <si>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</si>
  <si>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</si>
  <si>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</si>
  <si>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</si>
  <si>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</si>
  <si>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</si>
  <si>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</si>
  <si>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</si>
  <si>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</si>
  <si>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</si>
  <si>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</si>
  <si>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</si>
  <si>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</si>
  <si>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</si>
  <si>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</si>
  <si>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</si>
  <si>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</si>
  <si>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</si>
  <si>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</si>
  <si>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</si>
  <si>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</si>
  <si>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</si>
  <si>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</si>
  <si>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</si>
  <si>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</si>
  <si>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</si>
  <si>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</si>
  <si>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</si>
  <si>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</si>
  <si>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</si>
  <si>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</si>
  <si>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</si>
  <si>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</si>
  <si>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</si>
  <si>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</si>
  <si>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</si>
  <si>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</si>
  <si>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</si>
  <si>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</si>
  <si>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</si>
  <si>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</si>
  <si>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</si>
  <si>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</si>
  <si>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</si>
  <si>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</si>
  <si>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</si>
  <si>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</si>
  <si>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</si>
  <si>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</si>
  <si>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</si>
  <si>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</si>
  <si>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</si>
  <si>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</si>
  <si>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</si>
  <si>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</si>
  <si>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</si>
  <si>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</si>
  <si>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</si>
  <si>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</si>
  <si>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</si>
  <si>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</si>
  <si>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</si>
  <si>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</si>
  <si>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</si>
  <si>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</si>
  <si>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</si>
  <si>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</si>
  <si>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</si>
  <si>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</si>
  <si>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</si>
  <si>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</si>
  <si>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</si>
  <si>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</si>
  <si>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</si>
  <si>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</si>
  <si>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</si>
  <si>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</si>
  <si>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</si>
  <si>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</si>
  <si>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</si>
  <si>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</si>
  <si>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</si>
  <si>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</si>
  <si>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</si>
  <si>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</si>
  <si>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</si>
  <si>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</si>
  <si>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</si>
  <si>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</si>
  <si>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</si>
  <si>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</si>
  <si>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</si>
  <si>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</si>
  <si>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</si>
  <si>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</si>
  <si>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</si>
  <si>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</si>
  <si>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</si>
  <si>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</si>
  <si>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</si>
  <si>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</si>
  <si>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</si>
  <si>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</si>
  <si>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</si>
  <si>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</si>
  <si>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</si>
  <si>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</si>
  <si>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</si>
  <si>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</si>
  <si>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</si>
  <si>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</si>
  <si>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</si>
  <si>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</si>
  <si>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</si>
  <si>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</si>
  <si>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</si>
  <si>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</si>
  <si>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</si>
  <si>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</si>
  <si>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</si>
  <si>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</si>
  <si>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</si>
  <si>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</si>
  <si>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</si>
  <si>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</si>
  <si>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</si>
  <si>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</si>
  <si>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</si>
  <si>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</si>
  <si>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</si>
  <si>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</si>
  <si>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</si>
  <si>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</si>
  <si>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</si>
  <si>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</si>
  <si>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</si>
  <si>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</si>
  <si>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</si>
  <si>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</si>
  <si>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</si>
  <si>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</si>
  <si>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</si>
  <si>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</si>
  <si>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</si>
  <si>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</si>
  <si>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</si>
  <si>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</si>
  <si>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</si>
  <si>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</si>
  <si>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</si>
  <si>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</si>
  <si>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</si>
  <si>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</si>
  <si>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</si>
  <si>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</si>
  <si>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</si>
  <si>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</si>
  <si>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</si>
  <si>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</si>
  <si>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</si>
  <si>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</si>
  <si>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</si>
  <si>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</si>
  <si>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</si>
  <si>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</si>
  <si>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</si>
  <si>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</si>
  <si>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</si>
  <si>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</si>
  <si>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</si>
  <si>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</si>
  <si>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</si>
  <si>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</si>
  <si>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</si>
  <si>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</si>
  <si>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</si>
  <si>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</si>
  <si>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</si>
  <si>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</si>
  <si>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</si>
  <si>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</si>
  <si>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</si>
  <si>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</si>
  <si>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</si>
  <si>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</si>
  <si>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</si>
  <si>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</si>
  <si>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</si>
  <si>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</si>
  <si>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</si>
  <si>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</si>
  <si>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</si>
  <si>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</si>
  <si>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</si>
  <si>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</si>
  <si>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</si>
  <si>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</si>
  <si>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</si>
  <si>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</si>
  <si>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</si>
  <si>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</si>
  <si>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</si>
  <si>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</si>
  <si>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</si>
  <si>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</si>
  <si>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</si>
  <si>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</si>
  <si>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</si>
  <si>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</si>
  <si>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</si>
  <si>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</si>
  <si>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</si>
  <si>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</si>
  <si>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</si>
  <si>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</si>
  <si>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</si>
  <si>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</si>
  <si>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</si>
  <si>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</si>
  <si>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</si>
  <si>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</si>
  <si>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</si>
  <si>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</si>
  <si>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</si>
  <si>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</si>
  <si>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</si>
  <si>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</si>
  <si>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</si>
  <si>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</si>
  <si>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</si>
  <si>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</si>
  <si>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</si>
  <si>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</si>
  <si>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</si>
  <si>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</si>
  <si>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</si>
  <si>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</si>
  <si>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</si>
  <si>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</si>
  <si>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</si>
  <si>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</si>
  <si>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</si>
  <si>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</si>
  <si>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</si>
  <si>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</si>
  <si>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</si>
  <si>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</si>
  <si>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</si>
  <si>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</si>
  <si>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</si>
  <si>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</si>
  <si>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</si>
  <si>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</si>
  <si>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</si>
  <si>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</si>
  <si>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</si>
  <si>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</si>
  <si>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</si>
  <si>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</si>
  <si>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</si>
  <si>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</si>
  <si>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</si>
  <si>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</si>
  <si>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</si>
  <si>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</si>
  <si>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</si>
  <si>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</si>
  <si>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</si>
  <si>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</si>
  <si>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</si>
  <si>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</si>
  <si>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</si>
  <si>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</si>
  <si>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</si>
  <si>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</si>
  <si>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</si>
  <si>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</si>
  <si>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</si>
  <si>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</si>
  <si>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</si>
  <si>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</si>
  <si>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</si>
  <si>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</si>
  <si>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</si>
  <si>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</si>
  <si>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</si>
  <si>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</si>
  <si>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</si>
  <si>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</si>
  <si>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</si>
  <si>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</si>
  <si>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</si>
  <si>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</si>
  <si>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</si>
  <si>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</si>
  <si>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</si>
  <si>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</si>
  <si>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</si>
  <si>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</si>
  <si>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</si>
  <si>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</si>
  <si>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</si>
  <si>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</si>
  <si>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</si>
  <si>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</si>
  <si>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</si>
  <si>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</si>
  <si>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</si>
  <si>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</si>
  <si>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</si>
  <si>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</si>
  <si>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</si>
  <si>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</si>
  <si>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</si>
  <si>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</si>
  <si>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</si>
  <si>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</si>
  <si>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</si>
  <si>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</si>
  <si>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</si>
  <si>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</si>
  <si>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</si>
  <si>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</si>
  <si>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</si>
  <si>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</si>
  <si>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</si>
  <si>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</si>
  <si>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</si>
  <si>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</si>
  <si>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</si>
  <si>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</si>
  <si>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</si>
  <si>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</si>
  <si>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</si>
  <si>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</si>
  <si>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</si>
  <si>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</si>
  <si>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</si>
  <si>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</si>
  <si>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</si>
  <si>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</si>
  <si>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</si>
  <si>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</si>
  <si>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</si>
  <si>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</si>
  <si>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</si>
  <si>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</si>
  <si>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</si>
  <si>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</si>
  <si>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</si>
  <si>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</si>
  <si>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</si>
  <si>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</si>
  <si>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</si>
  <si>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</si>
  <si>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</si>
  <si>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</si>
  <si>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</si>
  <si>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</si>
  <si>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</si>
  <si>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</si>
  <si>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</si>
  <si>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</si>
  <si>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</si>
  <si>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</si>
  <si>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</si>
  <si>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</si>
  <si>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</si>
  <si>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</si>
  <si>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</si>
  <si>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</si>
  <si>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</si>
  <si>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</si>
  <si>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</si>
  <si>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</si>
  <si>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</si>
  <si>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</si>
  <si>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</si>
  <si>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</si>
  <si>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</si>
  <si>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</si>
  <si>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</si>
  <si>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</si>
  <si>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</si>
  <si>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</si>
  <si>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</si>
  <si>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</si>
  <si>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</si>
  <si>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</si>
  <si>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</si>
  <si>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</si>
  <si>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</si>
  <si>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</si>
  <si>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</si>
  <si>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</si>
  <si>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</si>
  <si>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</si>
  <si>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</si>
  <si>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</si>
  <si>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</si>
  <si>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</si>
  <si>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</si>
  <si>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</si>
  <si>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</si>
  <si>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</si>
  <si>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</si>
  <si>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</si>
  <si>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</si>
  <si>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</si>
  <si>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</si>
  <si>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</si>
  <si>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</si>
  <si>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</si>
  <si>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</si>
  <si>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</si>
  <si>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</si>
  <si>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</si>
  <si>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</si>
  <si>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</si>
  <si>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</si>
  <si>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</si>
  <si>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</si>
  <si>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</si>
  <si>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</si>
  <si>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</si>
  <si>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</si>
  <si>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</si>
  <si>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</si>
  <si>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</si>
  <si>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</si>
  <si>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</si>
  <si>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</si>
  <si>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</si>
  <si>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</si>
  <si>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</si>
  <si>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</si>
  <si>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</si>
  <si>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</si>
  <si>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</si>
  <si>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</si>
  <si>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</si>
  <si>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</si>
  <si>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</si>
  <si>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</si>
  <si>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</si>
  <si>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</si>
  <si>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</si>
  <si>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</si>
  <si>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</si>
  <si>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</si>
  <si>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</si>
  <si>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</si>
  <si>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</si>
  <si>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</si>
  <si>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</si>
  <si>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</si>
  <si>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</si>
  <si>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</si>
  <si>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</si>
  <si>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</si>
  <si>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</si>
  <si>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</si>
  <si>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</si>
  <si>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</si>
  <si>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</si>
  <si>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</si>
  <si>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</si>
  <si>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</si>
  <si>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</si>
  <si>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</si>
  <si>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</si>
  <si>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</si>
  <si>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</si>
  <si>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</si>
  <si>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</si>
  <si>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</si>
  <si>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</si>
  <si>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</si>
  <si>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</si>
  <si>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</si>
  <si>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</si>
  <si>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</si>
  <si>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</si>
  <si>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</si>
  <si>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</si>
  <si>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</si>
  <si>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</si>
  <si>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</si>
  <si>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</si>
  <si>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</si>
  <si>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</si>
  <si>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</si>
  <si>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</si>
  <si>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</si>
  <si>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</si>
  <si>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</si>
  <si>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</si>
  <si>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</si>
  <si>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</si>
  <si>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</si>
  <si>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</si>
  <si>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</si>
  <si>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</si>
  <si>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</si>
  <si>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</si>
  <si>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</si>
  <si>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</si>
  <si>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</si>
  <si>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</si>
  <si>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</si>
  <si>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</si>
  <si>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</si>
  <si>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</si>
  <si>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</si>
  <si>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</si>
  <si>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</si>
  <si>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</si>
  <si>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</si>
  <si>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</si>
  <si>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</si>
  <si>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</si>
  <si>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</si>
  <si>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</si>
  <si>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</si>
  <si>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</si>
  <si>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</si>
  <si>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</si>
  <si>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</si>
  <si>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</si>
  <si>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</si>
  <si>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</si>
  <si>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</si>
  <si>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</si>
  <si>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</si>
  <si>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</si>
  <si>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</si>
  <si>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</si>
  <si>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</si>
  <si>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</si>
  <si>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</si>
  <si>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</si>
  <si>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</si>
  <si>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</si>
  <si>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</si>
  <si>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</si>
  <si>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</si>
  <si>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</si>
  <si>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</si>
  <si>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</si>
  <si>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</si>
  <si>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</si>
  <si>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</si>
  <si>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</si>
  <si>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</si>
  <si>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</si>
  <si>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</si>
  <si>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</si>
  <si>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</si>
  <si>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</si>
  <si>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</si>
  <si>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</si>
  <si>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</si>
  <si>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</si>
  <si>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</si>
  <si>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</si>
  <si>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</si>
  <si>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</si>
  <si>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</si>
  <si>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</si>
  <si>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</si>
  <si>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</si>
  <si>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</si>
  <si>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</si>
  <si>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</si>
  <si>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</si>
  <si>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</si>
  <si>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</si>
  <si>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</si>
  <si>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</si>
  <si>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</si>
  <si>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</si>
  <si>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</si>
  <si>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</si>
  <si>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</si>
  <si>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</si>
  <si>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</si>
  <si>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</si>
  <si>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</si>
  <si>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</si>
  <si>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</si>
  <si>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</si>
  <si>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</si>
  <si>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</si>
  <si>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</si>
  <si>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</si>
  <si>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</si>
  <si>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</si>
  <si>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</si>
  <si>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</si>
  <si>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</si>
  <si>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</si>
  <si>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</si>
  <si>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</si>
  <si>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</si>
  <si>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</si>
  <si>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</si>
  <si>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</si>
  <si>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</si>
  <si>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</si>
  <si>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</si>
  <si>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</si>
  <si>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</si>
  <si>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</si>
  <si>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</si>
  <si>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</si>
  <si>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</si>
  <si>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</si>
  <si>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</si>
  <si>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</si>
  <si>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</si>
  <si>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</si>
  <si>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</si>
  <si>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</si>
  <si>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</si>
  <si>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</si>
  <si>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</si>
  <si>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</si>
  <si>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</si>
  <si>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</si>
  <si>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</si>
  <si>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</si>
  <si>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</si>
  <si>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</si>
  <si>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</si>
  <si>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</si>
  <si>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</si>
  <si>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</si>
  <si>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</si>
  <si>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</si>
  <si>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</si>
  <si>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</si>
  <si>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</si>
  <si>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</si>
  <si>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</si>
  <si>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</si>
  <si>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</si>
  <si>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</si>
  <si>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</si>
  <si>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</si>
  <si>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</si>
  <si>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</si>
  <si>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</si>
  <si>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</si>
  <si>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</si>
  <si>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</si>
  <si>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</si>
  <si>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</si>
  <si>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</si>
  <si>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</si>
  <si>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</si>
  <si>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</si>
  <si>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</si>
  <si>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</si>
  <si>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</si>
  <si>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</si>
  <si>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</si>
  <si>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</si>
  <si>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</si>
  <si>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</si>
  <si>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</si>
  <si>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</si>
  <si>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</si>
  <si>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</si>
  <si>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</si>
  <si>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</si>
  <si>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</si>
  <si>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</si>
  <si>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</si>
  <si>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</si>
  <si>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</si>
  <si>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</si>
  <si>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</si>
  <si>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</si>
  <si>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</si>
  <si>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</si>
  <si>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</si>
  <si>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</si>
  <si>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</si>
  <si>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</si>
  <si>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</si>
  <si>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</si>
  <si>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</si>
  <si>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</si>
  <si>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</si>
  <si>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</si>
  <si>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</si>
  <si>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</si>
  <si>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</si>
  <si>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</si>
  <si>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</si>
  <si>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</si>
  <si>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</si>
  <si>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</si>
  <si>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</si>
  <si>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</si>
  <si>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</si>
  <si>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</si>
  <si>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</si>
  <si>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</si>
  <si>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</si>
  <si>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</si>
  <si>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</si>
  <si>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</si>
  <si>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</si>
  <si>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</si>
  <si>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</si>
  <si>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</si>
  <si>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</si>
  <si>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</si>
  <si>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</si>
  <si>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</si>
  <si>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</si>
  <si>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</si>
  <si>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</si>
  <si>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</si>
  <si>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</si>
  <si>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</si>
  <si>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</si>
  <si>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</si>
  <si>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</si>
  <si>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</si>
  <si>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</si>
  <si>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</si>
  <si>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</si>
  <si>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</si>
  <si>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</si>
  <si>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</si>
  <si>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</si>
  <si>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</si>
  <si>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</si>
  <si>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</si>
  <si>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</si>
  <si>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</si>
  <si>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</si>
  <si>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</si>
  <si>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</si>
  <si>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</si>
  <si>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</si>
  <si>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</si>
  <si>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</si>
  <si>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</si>
  <si>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</si>
  <si>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</si>
  <si>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</si>
  <si>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</si>
  <si>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</si>
  <si>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</si>
  <si>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</si>
  <si>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</si>
  <si>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</si>
  <si>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</si>
  <si>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</si>
  <si>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</si>
  <si>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</si>
  <si>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</si>
  <si>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</si>
  <si>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</si>
  <si>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</si>
  <si>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</si>
  <si>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</si>
  <si>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</si>
  <si>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</si>
  <si>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</si>
  <si>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</si>
  <si>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</si>
  <si>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</si>
  <si>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</si>
  <si>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</si>
  <si>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</si>
  <si>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</si>
  <si>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</si>
  <si>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</si>
  <si>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</si>
  <si>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</si>
  <si>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</si>
  <si>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</si>
  <si>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</si>
  <si>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</si>
  <si>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</si>
  <si>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</si>
  <si>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</si>
  <si>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</si>
  <si>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</si>
  <si>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</si>
  <si>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</si>
  <si>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</si>
  <si>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</si>
  <si>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</si>
  <si>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</si>
  <si>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</si>
  <si>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</si>
  <si>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</si>
  <si>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</si>
  <si>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</si>
  <si>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</si>
  <si>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</si>
  <si>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</si>
  <si>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</si>
  <si>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</si>
  <si>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</si>
  <si>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</si>
  <si>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</si>
  <si>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</si>
  <si>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</si>
  <si>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</si>
  <si>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</si>
  <si>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</si>
  <si>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</si>
  <si>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</si>
  <si>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</si>
  <si>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</si>
  <si>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</si>
  <si>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</si>
  <si>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</si>
  <si>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</si>
  <si>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</si>
  <si>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</si>
  <si>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</si>
  <si>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</si>
  <si>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</si>
  <si>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</si>
  <si>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</si>
  <si>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</si>
  <si>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</si>
  <si>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</si>
  <si>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</si>
  <si>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</si>
  <si>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</si>
  <si>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</si>
  <si>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</si>
  <si>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</si>
  <si>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</si>
  <si>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</si>
  <si>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</si>
  <si>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</si>
  <si>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</si>
  <si>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</si>
  <si>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</si>
  <si>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</si>
  <si>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</si>
  <si>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</si>
  <si>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</si>
  <si>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</si>
  <si>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</si>
  <si>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</si>
  <si>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</si>
  <si>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</si>
  <si>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</si>
  <si>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</si>
  <si>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</si>
  <si>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</si>
  <si>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</si>
  <si>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</si>
  <si>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</si>
  <si>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</si>
  <si>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</si>
  <si>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</si>
  <si>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</si>
  <si>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</si>
  <si>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</si>
  <si>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</si>
  <si>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</si>
  <si>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</si>
  <si>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</si>
  <si>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</si>
  <si>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</si>
  <si>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</si>
  <si>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</si>
  <si>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</si>
  <si>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</si>
  <si>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</si>
  <si>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</si>
  <si>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</si>
  <si>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</si>
  <si>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</si>
  <si>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</si>
  <si>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</si>
  <si>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</si>
  <si>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</si>
  <si>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</si>
  <si>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</si>
  <si>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</si>
  <si>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</si>
  <si>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</si>
  <si>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</si>
  <si>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</si>
  <si>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</si>
  <si>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</si>
  <si>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</si>
  <si>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</si>
  <si>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</si>
  <si>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</si>
  <si>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</si>
  <si>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</si>
  <si>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</si>
  <si>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</si>
  <si>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</si>
  <si>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</si>
  <si>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</si>
  <si>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</si>
  <si>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</si>
  <si>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</si>
  <si>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</si>
  <si>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</si>
  <si>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</si>
  <si>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</si>
  <si>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</si>
  <si>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</si>
  <si>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</si>
  <si>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</si>
  <si>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</si>
  <si>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</si>
  <si>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</si>
  <si>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</si>
  <si>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</si>
  <si>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</si>
  <si>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</si>
  <si>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</si>
  <si>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</si>
  <si>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</si>
  <si>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</si>
  <si>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</si>
  <si>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</si>
  <si>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</si>
  <si>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</si>
  <si>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</si>
  <si>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</si>
  <si>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</si>
  <si>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</si>
  <si>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</si>
  <si>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</si>
  <si>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</si>
  <si>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</si>
  <si>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</si>
  <si>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</si>
  <si>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</si>
  <si>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</si>
  <si>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</si>
  <si>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</si>
  <si>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</si>
  <si>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</si>
  <si>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</si>
  <si>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</si>
  <si>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</si>
  <si>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</si>
  <si>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</si>
  <si>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</si>
  <si>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</si>
  <si>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</si>
  <si>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</si>
  <si>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</si>
  <si>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</si>
  <si>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</si>
  <si>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</si>
  <si>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</si>
  <si>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</si>
  <si>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</si>
  <si>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</si>
  <si>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</si>
  <si>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</si>
  <si>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</si>
  <si>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</si>
  <si>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</si>
  <si>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</si>
  <si>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</si>
  <si>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</si>
  <si>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</si>
  <si>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</si>
  <si>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</si>
  <si>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</si>
  <si>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</si>
  <si>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</si>
  <si>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</si>
  <si>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</si>
  <si>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</si>
  <si>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</si>
  <si>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</si>
  <si>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</si>
  <si>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</si>
  <si>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</si>
  <si>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</si>
  <si>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</si>
  <si>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</si>
  <si>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</si>
  <si>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</si>
  <si>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</si>
  <si>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</si>
  <si>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</si>
  <si>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</si>
  <si>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</si>
  <si>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</si>
  <si>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</si>
  <si>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</si>
  <si>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</si>
  <si>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</si>
  <si>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</si>
  <si>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</si>
  <si>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</si>
  <si>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</si>
  <si>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</si>
  <si>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</si>
  <si>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</si>
  <si>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</si>
  <si>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</si>
  <si>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</si>
  <si>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</si>
  <si>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</si>
  <si>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</si>
  <si>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</si>
  <si>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</si>
  <si>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</si>
  <si>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</si>
  <si>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</si>
  <si>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</si>
  <si>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</si>
  <si>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</si>
  <si>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</si>
  <si>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</si>
  <si>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</si>
  <si>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</si>
  <si>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</si>
  <si>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</si>
  <si>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</si>
  <si>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</si>
  <si>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</si>
  <si>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</si>
  <si>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</si>
  <si>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</si>
  <si>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</si>
  <si>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</si>
  <si>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</si>
  <si>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</si>
  <si>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</si>
  <si>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</si>
  <si>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</si>
  <si>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</si>
  <si>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</si>
  <si>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</si>
  <si>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</si>
  <si>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</si>
  <si>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</si>
  <si>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</si>
  <si>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</si>
  <si>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</si>
  <si>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</si>
  <si>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</si>
  <si>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</si>
  <si>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</si>
  <si>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</si>
  <si>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</si>
  <si>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</si>
  <si>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</si>
  <si>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</si>
  <si>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</si>
  <si>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</si>
  <si>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</si>
  <si>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</si>
  <si>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</si>
  <si>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</si>
  <si>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</si>
  <si>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</si>
  <si>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</si>
  <si>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</si>
  <si>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</si>
  <si>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</si>
  <si>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</si>
  <si>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</si>
  <si>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</si>
  <si>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</si>
  <si>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</si>
  <si>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</si>
  <si>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</si>
  <si>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</si>
  <si>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</si>
  <si>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</si>
  <si>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</si>
  <si>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</si>
  <si>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</si>
  <si>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</si>
  <si>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</si>
  <si>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</si>
  <si>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</si>
  <si>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</si>
  <si>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</si>
  <si>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</si>
  <si>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</si>
  <si>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</si>
  <si>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</si>
  <si>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</si>
  <si>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</si>
  <si>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</si>
  <si>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</si>
  <si>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</si>
  <si>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</si>
  <si>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</si>
  <si>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</si>
  <si>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</si>
  <si>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</si>
  <si>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</si>
  <si>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</si>
  <si>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</si>
  <si>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</si>
  <si>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</si>
  <si>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</si>
  <si>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</si>
  <si>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</si>
  <si>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</si>
  <si>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</si>
  <si>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</si>
  <si>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</si>
  <si>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</si>
  <si>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</si>
  <si>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</si>
  <si>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</si>
  <si>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</si>
  <si>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</si>
  <si>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</si>
  <si>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</si>
  <si>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</si>
  <si>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</si>
  <si>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</si>
  <si>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</si>
  <si>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</si>
  <si>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</si>
  <si>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</si>
  <si>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</si>
  <si>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</si>
  <si>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</si>
  <si>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</si>
  <si>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</si>
  <si>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</si>
  <si>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</si>
  <si>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</si>
  <si>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</si>
  <si>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</si>
  <si>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</si>
  <si>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</si>
  <si>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</si>
  <si>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</si>
  <si>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</si>
  <si>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</si>
  <si>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</si>
  <si>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</si>
  <si>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</si>
  <si>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</si>
  <si>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</si>
  <si>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</si>
  <si>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</si>
  <si>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</si>
  <si>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</si>
  <si>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</si>
  <si>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</si>
  <si>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</si>
  <si>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</si>
  <si>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</si>
  <si>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</si>
  <si>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</si>
  <si>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</si>
  <si>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</si>
  <si>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</si>
  <si>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</si>
  <si>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</si>
  <si>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</si>
  <si>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</si>
  <si>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</si>
  <si>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</si>
  <si>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</si>
  <si>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</si>
  <si>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</si>
  <si>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</si>
  <si>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</si>
  <si>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</si>
  <si>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</si>
  <si>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</si>
  <si>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</si>
  <si>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</si>
  <si>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</si>
  <si>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</si>
  <si>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</si>
  <si>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</si>
  <si>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</si>
  <si>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</si>
  <si>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</si>
  <si>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</si>
  <si>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</si>
  <si>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</si>
  <si>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</si>
  <si>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</si>
  <si>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</si>
  <si>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</si>
  <si>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</si>
  <si>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</si>
  <si>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</si>
  <si>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</si>
  <si>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</si>
  <si>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</si>
  <si>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</si>
  <si>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</si>
  <si>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</si>
  <si>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</si>
  <si>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</si>
  <si>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</si>
  <si>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</si>
  <si>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</si>
  <si>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</si>
  <si>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</si>
  <si>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</si>
  <si>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</si>
  <si>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</si>
  <si>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</si>
  <si>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</si>
  <si>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</si>
  <si>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</si>
  <si>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</si>
  <si>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</si>
  <si>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</si>
  <si>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</si>
  <si>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</si>
  <si>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</si>
  <si>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</si>
  <si>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</si>
  <si>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</si>
  <si>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</si>
  <si>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</si>
  <si>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</si>
  <si>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</si>
  <si>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</si>
  <si>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</si>
  <si>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</si>
  <si>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</si>
  <si>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</si>
  <si>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</si>
  <si>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</si>
  <si>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</si>
  <si>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</si>
  <si>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</si>
  <si>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</si>
  <si>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</si>
  <si>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</si>
  <si>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</si>
  <si>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</si>
  <si>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</si>
  <si>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</si>
  <si>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</si>
  <si>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</si>
  <si>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</si>
  <si>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</si>
  <si>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</si>
  <si>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</si>
  <si>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</si>
  <si>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</si>
  <si>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</si>
  <si>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</si>
  <si>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</si>
  <si>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</si>
  <si>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</si>
  <si>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</si>
  <si>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</si>
  <si>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</si>
  <si>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</si>
  <si>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</si>
  <si>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</si>
  <si>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</si>
  <si>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</si>
  <si>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</si>
  <si>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</si>
  <si>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</si>
  <si>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</si>
  <si>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</si>
  <si>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</si>
  <si>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</si>
  <si>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</si>
  <si>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</si>
  <si>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</si>
  <si>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</si>
  <si>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</si>
  <si>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</si>
  <si>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</si>
  <si>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</si>
  <si>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</si>
  <si>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</si>
  <si>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</si>
  <si>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</si>
  <si>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</si>
  <si>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</si>
  <si>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</si>
  <si>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</si>
  <si>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</si>
  <si>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</si>
  <si>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</si>
  <si>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</si>
  <si>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</si>
  <si>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</si>
  <si>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</si>
  <si>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</si>
  <si>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</si>
  <si>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</si>
  <si>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</si>
  <si>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</si>
  <si>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</si>
  <si>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</si>
  <si>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</si>
  <si>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</si>
  <si>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</si>
  <si>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</si>
  <si>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</si>
  <si>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</si>
  <si>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</si>
  <si>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</si>
  <si>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</si>
  <si>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</si>
  <si>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</si>
  <si>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</si>
  <si>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</si>
  <si>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</si>
  <si>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</si>
  <si>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</si>
  <si>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</si>
  <si>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</si>
  <si>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</si>
  <si>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</si>
  <si>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</si>
  <si>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</si>
  <si>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</si>
  <si>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</si>
  <si>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</si>
  <si>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</si>
  <si>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</si>
  <si>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</si>
  <si>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</si>
  <si>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</si>
  <si>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</si>
  <si>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</si>
  <si>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</si>
  <si>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</si>
  <si>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</si>
  <si>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</si>
  <si>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</si>
  <si>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</si>
  <si>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</si>
  <si>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</si>
  <si>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</si>
  <si>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</si>
  <si>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</si>
  <si>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</si>
  <si>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</si>
  <si>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</si>
  <si>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</si>
  <si>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</si>
  <si>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</si>
  <si>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</si>
  <si>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</si>
  <si>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</si>
  <si>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</si>
  <si>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</si>
  <si>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</si>
  <si>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</si>
  <si>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</si>
  <si>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</si>
  <si>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</si>
  <si>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</si>
  <si>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</si>
  <si>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</si>
  <si>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</si>
  <si>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</si>
  <si>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</si>
  <si>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</si>
  <si>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</si>
  <si>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</si>
  <si>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</si>
  <si>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</si>
  <si>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</si>
  <si>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</si>
  <si>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</si>
  <si>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</si>
  <si>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</si>
  <si>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</si>
  <si>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</si>
  <si>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</si>
  <si>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</si>
  <si>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</si>
  <si>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</si>
  <si>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</si>
  <si>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</si>
  <si>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</si>
  <si>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</si>
  <si>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</si>
  <si>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</si>
  <si>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</si>
  <si>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</si>
  <si>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</si>
  <si>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</si>
  <si>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</si>
  <si>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</si>
  <si>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</si>
  <si>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</si>
  <si>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</si>
  <si>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</si>
  <si>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</si>
  <si>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</si>
  <si>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</si>
  <si>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</si>
  <si>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</si>
  <si>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</si>
  <si>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</si>
  <si>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</si>
  <si>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</si>
  <si>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</si>
  <si>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</si>
  <si>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</si>
  <si>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</si>
  <si>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</si>
  <si>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</si>
  <si>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</si>
  <si>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</si>
  <si>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</si>
  <si>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</si>
  <si>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</si>
  <si>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</si>
  <si>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</si>
  <si>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</si>
  <si>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</si>
  <si>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</si>
  <si>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</si>
  <si>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</si>
  <si>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</si>
  <si>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</si>
  <si>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</si>
  <si>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</si>
  <si>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</si>
  <si>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</si>
  <si>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</si>
  <si>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</si>
  <si>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</si>
  <si>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</si>
  <si>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</si>
  <si>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</si>
  <si>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</si>
  <si>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</si>
  <si>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</si>
  <si>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</si>
  <si>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</si>
  <si>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</si>
  <si>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</si>
  <si>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</si>
  <si>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</si>
  <si>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</si>
  <si>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</si>
  <si>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</si>
  <si>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</si>
  <si>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</si>
  <si>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</si>
  <si>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</si>
  <si>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</si>
  <si>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</si>
  <si>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</si>
  <si>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</si>
  <si>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</si>
  <si>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</si>
  <si>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</si>
  <si>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</si>
  <si>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</si>
  <si>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</si>
  <si>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</si>
  <si>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</si>
  <si>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</si>
  <si>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</si>
  <si>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</si>
  <si>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</si>
  <si>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</si>
  <si>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</si>
  <si>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</si>
  <si>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</si>
  <si>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</si>
  <si>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</si>
  <si>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</si>
  <si>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</si>
  <si>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</si>
  <si>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</si>
  <si>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</si>
  <si>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</si>
  <si>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</si>
  <si>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</si>
  <si>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</si>
  <si>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</si>
  <si>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</si>
  <si>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</si>
  <si>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</si>
  <si>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</si>
  <si>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</si>
  <si>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</si>
  <si>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</si>
  <si>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</si>
  <si>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</si>
  <si>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</si>
  <si>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</si>
  <si>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</si>
  <si>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</si>
  <si>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</si>
  <si>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</si>
  <si>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</si>
  <si>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</si>
  <si>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</si>
  <si>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</si>
  <si>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</si>
  <si>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</si>
  <si>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</si>
  <si>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</si>
  <si>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</si>
  <si>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</si>
  <si>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</si>
  <si>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</si>
  <si>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</si>
  <si>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</si>
  <si>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</si>
  <si>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</si>
  <si>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</si>
  <si>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</si>
  <si>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</si>
  <si>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</si>
  <si>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</si>
  <si>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</si>
  <si>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</si>
  <si>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</si>
  <si>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</si>
  <si>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</si>
  <si>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</si>
  <si>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</si>
  <si>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</si>
  <si>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</si>
  <si>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</si>
  <si>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</si>
  <si>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</si>
  <si>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</si>
  <si>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</si>
  <si>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</si>
  <si>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</si>
  <si>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</si>
  <si>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</si>
  <si>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</si>
  <si>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</si>
  <si>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</si>
  <si>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</si>
  <si>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</si>
  <si>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</si>
  <si>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</si>
  <si>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</si>
  <si>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</si>
  <si>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</si>
  <si>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</si>
  <si>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</si>
  <si>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</si>
  <si>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</si>
  <si>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</si>
  <si>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</si>
  <si>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</si>
  <si>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</si>
  <si>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</si>
  <si>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</si>
  <si>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</si>
  <si>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</si>
  <si>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</si>
  <si>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</si>
  <si>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</si>
  <si>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</si>
  <si>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</si>
  <si>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</si>
  <si>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</si>
  <si>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</si>
  <si>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</si>
  <si>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</si>
  <si>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</si>
  <si>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</si>
  <si>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</si>
  <si>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</si>
  <si>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</si>
  <si>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</si>
  <si>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</si>
  <si>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</si>
  <si>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</si>
  <si>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</si>
  <si>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</si>
  <si>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</si>
  <si>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</si>
  <si>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</si>
  <si>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</si>
  <si>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</si>
  <si>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</si>
  <si>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</si>
  <si>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</si>
  <si>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</si>
  <si>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</si>
  <si>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</si>
  <si>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</si>
  <si>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</si>
  <si>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</si>
  <si>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</si>
  <si>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</si>
  <si>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</si>
  <si>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</si>
  <si>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</si>
  <si>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</si>
  <si>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</si>
  <si>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</si>
  <si>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</si>
  <si>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</si>
  <si>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</si>
  <si>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</si>
  <si>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</si>
  <si>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</si>
  <si>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</si>
  <si>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</si>
  <si>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</si>
  <si>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</si>
  <si>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</si>
  <si>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</si>
  <si>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</si>
  <si>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</si>
  <si>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</si>
  <si>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</si>
  <si>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</si>
  <si>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</si>
  <si>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</si>
  <si>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</si>
  <si>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</si>
  <si>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</si>
  <si>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</si>
  <si>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</si>
  <si>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</si>
  <si>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</si>
  <si>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</si>
  <si>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</si>
  <si>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</si>
  <si>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</si>
  <si>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</si>
  <si>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</si>
  <si>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</si>
  <si>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</si>
  <si>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</si>
  <si>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</si>
  <si>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</si>
  <si>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</si>
  <si>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</si>
  <si>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</si>
  <si>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</si>
  <si>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</si>
  <si>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</si>
  <si>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</si>
  <si>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</si>
  <si>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</si>
  <si>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</si>
  <si>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</si>
  <si>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</si>
  <si>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</si>
  <si>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</si>
  <si>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</si>
  <si>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</si>
  <si>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</si>
  <si>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</si>
  <si>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</si>
  <si>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</si>
  <si>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</si>
  <si>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</si>
  <si>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</si>
  <si>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</si>
  <si>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</si>
  <si>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</si>
  <si>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</si>
  <si>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</si>
  <si>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</si>
  <si>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</si>
  <si>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</si>
  <si>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</si>
  <si>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</si>
  <si>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</si>
  <si>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</si>
  <si>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</si>
  <si>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</si>
  <si>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</si>
  <si>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</si>
  <si>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</si>
  <si>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</si>
  <si>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</si>
  <si>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</si>
  <si>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</si>
  <si>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</si>
  <si>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</si>
  <si>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</si>
  <si>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</si>
  <si>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</si>
  <si>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</si>
  <si>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</si>
  <si>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</si>
  <si>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</si>
  <si>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</si>
  <si>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</si>
  <si>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</si>
  <si>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</si>
  <si>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</si>
  <si>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</si>
  <si>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</si>
  <si>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</si>
  <si>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</si>
  <si>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</si>
  <si>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</si>
  <si>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</si>
  <si>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</si>
  <si>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</si>
  <si>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</si>
  <si>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</si>
  <si>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</si>
  <si>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</si>
  <si>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</si>
  <si>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</si>
  <si>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</si>
  <si>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</si>
  <si>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</si>
  <si>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</si>
  <si>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</si>
  <si>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</si>
  <si>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</si>
  <si>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</si>
  <si>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</si>
  <si>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</si>
  <si>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</si>
  <si>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</si>
  <si>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</si>
  <si>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</si>
  <si>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</si>
  <si>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</si>
  <si>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</si>
  <si>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</si>
  <si>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</si>
  <si>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</si>
  <si>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</si>
  <si>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</si>
  <si>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</si>
  <si>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</si>
  <si>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</si>
  <si>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</si>
  <si>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</si>
  <si>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</si>
  <si>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</si>
  <si>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</si>
  <si>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</si>
  <si>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</si>
  <si>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</si>
  <si>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</si>
  <si>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</si>
  <si>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</si>
  <si>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</si>
  <si>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</si>
  <si>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</si>
  <si>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</si>
  <si>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</si>
  <si>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</si>
  <si>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</si>
  <si>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</si>
  <si>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</si>
  <si>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</si>
  <si>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</si>
  <si>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</si>
  <si>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</si>
  <si>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</si>
  <si>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</si>
  <si>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</si>
  <si>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</si>
  <si>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</si>
  <si>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</si>
  <si>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</si>
  <si>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</si>
  <si>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</si>
  <si>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</si>
  <si>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</si>
  <si>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</si>
  <si>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</si>
  <si>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</si>
  <si>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</si>
  <si>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</si>
  <si>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</si>
  <si>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</si>
  <si>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</si>
  <si>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</si>
  <si>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</si>
  <si>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</si>
  <si>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</si>
  <si>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</si>
  <si>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</si>
  <si>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</si>
  <si>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</si>
  <si>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</si>
  <si>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</si>
  <si>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</si>
  <si>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</si>
  <si>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</si>
  <si>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</si>
  <si>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</si>
  <si>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</si>
  <si>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</si>
  <si>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</si>
  <si>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</si>
  <si>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</si>
  <si>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</si>
  <si>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</si>
  <si>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</si>
  <si>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</si>
  <si>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</si>
  <si>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</si>
  <si>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</si>
  <si>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</si>
  <si>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</si>
  <si>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</si>
  <si>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</si>
  <si>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</si>
  <si>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</si>
  <si>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</si>
  <si>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</si>
  <si>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</si>
  <si>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</si>
  <si>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</si>
  <si>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</si>
  <si>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</si>
  <si>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</si>
  <si>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</si>
  <si>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</si>
  <si>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</si>
  <si>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</si>
  <si>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</si>
  <si>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</si>
  <si>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</si>
  <si>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</si>
  <si>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</si>
  <si>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</si>
  <si>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</si>
  <si>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</si>
  <si>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</si>
  <si>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</si>
  <si>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</si>
  <si>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</si>
  <si>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</si>
  <si>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</si>
  <si>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</si>
  <si>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</si>
  <si>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</si>
  <si>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</si>
  <si>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</si>
  <si>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</si>
  <si>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</si>
  <si>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</si>
  <si>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</si>
  <si>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</si>
  <si>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</si>
  <si>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</si>
  <si>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</si>
  <si>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</si>
  <si>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</si>
  <si>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</si>
  <si>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</si>
  <si>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</si>
  <si>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</si>
  <si>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</si>
  <si>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</si>
  <si>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</si>
  <si>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</si>
  <si>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</si>
  <si>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</si>
  <si>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</si>
  <si>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</si>
  <si>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</si>
  <si>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</si>
  <si>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</si>
  <si>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</si>
  <si>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</si>
  <si>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</si>
  <si>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</si>
  <si>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</si>
  <si>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</si>
  <si>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</si>
  <si>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</si>
  <si>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</si>
  <si>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</si>
  <si>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</si>
  <si>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</si>
  <si>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</si>
  <si>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</si>
  <si>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</si>
  <si>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</si>
  <si>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</si>
  <si>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</si>
  <si>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</si>
  <si>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</si>
  <si>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</si>
  <si>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</si>
  <si>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</si>
  <si>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</si>
  <si>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</si>
  <si>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</si>
  <si>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</si>
  <si>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</si>
  <si>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</si>
  <si>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</si>
  <si>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</si>
  <si>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</si>
  <si>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</si>
  <si>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</si>
  <si>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</si>
  <si>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</si>
  <si>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</si>
  <si>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</si>
  <si>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</si>
  <si>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</si>
  <si>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</si>
  <si>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</si>
  <si>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</si>
  <si>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</si>
  <si>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</si>
  <si>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</si>
  <si>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</si>
  <si>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</si>
  <si>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</si>
  <si>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</si>
  <si>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</si>
  <si>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</si>
  <si>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</si>
  <si>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</si>
  <si>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</si>
  <si>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</si>
  <si>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</si>
  <si>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</si>
  <si>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</si>
  <si>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</si>
  <si>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</si>
  <si>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</si>
  <si>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</si>
  <si>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</si>
  <si>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</si>
  <si>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</si>
  <si>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</si>
  <si>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</si>
  <si>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</si>
  <si>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</si>
  <si>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</si>
  <si>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</si>
  <si>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</si>
  <si>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</si>
  <si>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</si>
  <si>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</si>
  <si>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</si>
  <si>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</si>
  <si>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</si>
  <si>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</si>
  <si>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</si>
  <si>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</si>
  <si>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</si>
  <si>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</si>
  <si>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</si>
  <si>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</si>
  <si>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</si>
  <si>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</si>
  <si>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</si>
  <si>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</si>
  <si>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</si>
  <si>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</si>
  <si>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</si>
  <si>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</si>
  <si>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</si>
  <si>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</si>
  <si>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</si>
  <si>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</si>
  <si>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</si>
  <si>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</si>
  <si>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</si>
  <si>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</si>
  <si>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</si>
  <si>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</si>
  <si>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</si>
  <si>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</si>
  <si>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</si>
  <si>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</si>
  <si>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</si>
  <si>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</si>
  <si>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</si>
  <si>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</si>
  <si>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</si>
  <si>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</si>
  <si>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</si>
  <si>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</si>
  <si>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</si>
  <si>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</si>
  <si>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</si>
  <si>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</si>
  <si>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</si>
  <si>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</si>
  <si>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</si>
  <si>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</si>
  <si>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</si>
  <si>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</si>
  <si>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</si>
  <si>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</si>
  <si>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</si>
  <si>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</si>
  <si>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</si>
  <si>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</si>
  <si>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</si>
  <si>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</si>
  <si>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</si>
  <si>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</si>
  <si>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</si>
  <si>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</si>
  <si>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</si>
  <si>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</si>
  <si>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</si>
  <si>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</si>
  <si>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</si>
  <si>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</si>
  <si>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</si>
  <si>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</si>
  <si>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</si>
  <si>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</si>
  <si>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</si>
  <si>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</si>
  <si>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</si>
  <si>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</si>
  <si>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</si>
  <si>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</si>
  <si>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</si>
  <si>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</si>
  <si>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</si>
  <si>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</si>
  <si>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</si>
  <si>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</si>
  <si>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</si>
  <si>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</si>
  <si>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</si>
  <si>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</si>
  <si>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</si>
  <si>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</si>
  <si>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</si>
  <si>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</si>
  <si>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</si>
  <si>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</si>
  <si>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</si>
  <si>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</si>
  <si>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</si>
  <si>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</si>
  <si>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</si>
  <si>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</si>
  <si>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</si>
  <si>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</si>
  <si>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</si>
  <si>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</si>
  <si>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</si>
  <si>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</si>
  <si>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</si>
  <si>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</si>
  <si>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</si>
  <si>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</si>
  <si>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</si>
  <si>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</si>
  <si>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</si>
  <si>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</si>
  <si>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</si>
  <si>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</si>
  <si>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</si>
  <si>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</si>
  <si>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</si>
  <si>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</si>
  <si>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</si>
  <si>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</si>
  <si>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</si>
  <si>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</si>
  <si>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</si>
  <si>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</si>
  <si>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</si>
  <si>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</si>
  <si>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</si>
  <si>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</si>
  <si>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</si>
  <si>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</si>
  <si>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</si>
  <si>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</si>
  <si>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</si>
  <si>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</si>
  <si>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</si>
  <si>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</si>
  <si>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</si>
  <si>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</si>
  <si>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</si>
  <si>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</si>
  <si>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</si>
  <si>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</si>
  <si>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</si>
  <si>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</si>
  <si>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</si>
  <si>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</si>
  <si>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</si>
  <si>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</si>
  <si>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</si>
  <si>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</si>
  <si>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</si>
  <si>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</si>
  <si>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</si>
  <si>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</si>
  <si>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</si>
  <si>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</si>
  <si>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</si>
  <si>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</si>
  <si>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</si>
  <si>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</si>
  <si>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</si>
  <si>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</si>
  <si>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</si>
  <si>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</si>
  <si>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</si>
  <si>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</si>
  <si>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</si>
  <si>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</si>
  <si>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</si>
  <si>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</si>
  <si>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</si>
  <si>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</si>
  <si>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</si>
  <si>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</si>
  <si>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</si>
  <si>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</si>
  <si>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</si>
  <si>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</si>
  <si>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</si>
  <si>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</si>
  <si>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</si>
  <si>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</si>
  <si>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</si>
  <si>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</si>
  <si>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</si>
  <si>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</si>
  <si>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</si>
  <si>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</si>
  <si>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</si>
  <si>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</si>
  <si>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</si>
  <si>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</si>
  <si>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</si>
  <si>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</si>
  <si>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</si>
  <si>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</si>
  <si>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</si>
  <si>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</si>
  <si>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</si>
  <si>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</si>
  <si>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</si>
  <si>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</si>
  <si>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</si>
  <si>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</si>
  <si>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</si>
  <si>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</si>
  <si>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</si>
  <si>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</si>
  <si>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</si>
  <si>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</si>
  <si>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</si>
  <si>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</si>
  <si>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</si>
  <si>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</si>
  <si>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</si>
  <si>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</si>
  <si>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</si>
  <si>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</si>
  <si>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</si>
  <si>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</si>
  <si>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</si>
  <si>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</si>
  <si>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</si>
  <si>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</si>
  <si>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</si>
  <si>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</si>
  <si>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</si>
  <si>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</si>
  <si>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</si>
  <si>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</si>
  <si>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</si>
  <si>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</si>
  <si>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</si>
  <si>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</si>
  <si>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</si>
  <si>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</si>
  <si>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</si>
  <si>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</si>
  <si>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</si>
  <si>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</si>
  <si>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</si>
  <si>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</si>
  <si>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</si>
  <si>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</si>
  <si>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</si>
  <si>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</si>
  <si>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</si>
  <si>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</si>
  <si>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</si>
  <si>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</si>
  <si>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</si>
  <si>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</si>
  <si>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</si>
  <si>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</si>
  <si>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</si>
  <si>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</si>
  <si>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</si>
  <si>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</si>
  <si>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</si>
  <si>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</si>
  <si>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</si>
  <si>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</si>
  <si>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</si>
  <si>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</si>
  <si>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</si>
  <si>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</si>
  <si>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</si>
  <si>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</si>
  <si>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</si>
  <si>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</si>
  <si>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</si>
  <si>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</si>
  <si>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</si>
  <si>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</si>
  <si>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</si>
  <si>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</si>
  <si>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</si>
  <si>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</si>
  <si>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</si>
  <si>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</si>
  <si>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</si>
  <si>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</si>
  <si>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</si>
  <si>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</si>
  <si>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</si>
  <si>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</si>
  <si>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</si>
  <si>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</si>
  <si>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</si>
  <si>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</si>
  <si>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</si>
  <si>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</si>
  <si>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</si>
  <si>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</si>
  <si>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</si>
  <si>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</si>
  <si>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</si>
  <si>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</si>
  <si>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</si>
  <si>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</si>
  <si>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</si>
  <si>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</si>
  <si>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</si>
  <si>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</si>
  <si>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</si>
  <si>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</si>
  <si>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</si>
  <si>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</si>
  <si>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</si>
  <si>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</si>
  <si>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</si>
  <si>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</si>
  <si>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</si>
  <si>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</si>
  <si>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</si>
  <si>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</si>
  <si>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</si>
  <si>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</si>
  <si>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</si>
  <si>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</si>
  <si>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</si>
  <si>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</si>
  <si>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</si>
  <si>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</si>
  <si>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</si>
  <si>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</si>
  <si>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</si>
  <si>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</si>
  <si>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</si>
  <si>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</si>
  <si>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</si>
  <si>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</si>
  <si>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</si>
  <si>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</si>
  <si>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</si>
  <si>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</si>
  <si>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</si>
  <si>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</si>
  <si>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</si>
  <si>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</si>
  <si>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</si>
  <si>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</si>
  <si>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</si>
  <si>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</si>
  <si>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</si>
  <si>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</si>
  <si>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</si>
  <si>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</si>
  <si>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</si>
  <si>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</si>
  <si>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</si>
  <si>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</si>
  <si>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</si>
  <si>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</si>
  <si>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</si>
  <si>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</si>
  <si>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</si>
  <si>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</si>
  <si>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</si>
  <si>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</si>
  <si>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</si>
  <si>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</si>
  <si>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</si>
  <si>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</si>
  <si>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</si>
  <si>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</si>
  <si>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</si>
  <si>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</si>
  <si>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</si>
  <si>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</si>
  <si>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</si>
  <si>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</si>
  <si>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</si>
  <si>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</si>
  <si>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</si>
  <si>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</si>
  <si>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</si>
  <si>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</si>
  <si>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</si>
  <si>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</si>
  <si>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</si>
  <si>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</si>
  <si>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</si>
  <si>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</si>
  <si>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</si>
  <si>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</si>
  <si>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</si>
  <si>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</si>
  <si>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</si>
  <si>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</si>
  <si>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</si>
  <si>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</si>
  <si>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</si>
  <si>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</si>
  <si>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</si>
  <si>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</si>
  <si>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</si>
  <si>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</si>
  <si>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</si>
  <si>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</si>
  <si>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</si>
  <si>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</si>
  <si>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</si>
  <si>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</si>
  <si>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</si>
  <si>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</si>
  <si>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</si>
  <si>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</si>
  <si>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</si>
  <si>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</si>
  <si>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</si>
  <si>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</si>
  <si>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</si>
  <si>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</si>
  <si>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</si>
  <si>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</si>
  <si>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</si>
  <si>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</si>
  <si>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</si>
  <si>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</si>
  <si>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</si>
  <si>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</si>
  <si>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</si>
  <si>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</si>
  <si>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</si>
  <si>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</si>
  <si>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</si>
  <si>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</si>
  <si>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</si>
  <si>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</si>
  <si>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</si>
  <si>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</si>
  <si>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</si>
  <si>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</si>
  <si>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</si>
  <si>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</si>
  <si>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</si>
  <si>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</si>
  <si>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</si>
  <si>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</si>
  <si>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</si>
  <si>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</si>
  <si>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</si>
  <si>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</si>
  <si>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</si>
  <si>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</si>
  <si>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</si>
  <si>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</si>
  <si>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</si>
  <si>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</si>
  <si>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</si>
  <si>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</si>
  <si>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</si>
  <si>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</si>
  <si>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</si>
  <si>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</si>
  <si>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</si>
  <si>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</si>
  <si>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</si>
  <si>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</si>
  <si>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</si>
  <si>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</si>
  <si>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</si>
  <si>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</si>
  <si>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</si>
  <si>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</si>
  <si>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</si>
  <si>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</si>
  <si>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</si>
  <si>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</si>
  <si>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</si>
  <si>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</si>
  <si>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</si>
  <si>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</si>
  <si>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</si>
  <si>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</si>
  <si>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</si>
  <si>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</si>
  <si>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</si>
  <si>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</si>
  <si>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</si>
  <si>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</si>
  <si>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</si>
  <si>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</si>
  <si>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</si>
  <si>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</si>
  <si>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</si>
  <si>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</si>
  <si>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</si>
  <si>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</si>
  <si>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</si>
  <si>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</si>
  <si>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</si>
  <si>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</si>
  <si>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</si>
  <si>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</si>
  <si>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</si>
  <si>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</si>
  <si>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</si>
  <si>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</si>
  <si>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</si>
  <si>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</si>
  <si>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</si>
  <si>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</si>
  <si>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</si>
  <si>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</si>
  <si>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</si>
  <si>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</si>
  <si>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</si>
  <si>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</si>
  <si>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</si>
  <si>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</si>
  <si>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</si>
  <si>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</si>
  <si>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</si>
  <si>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</si>
  <si>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</si>
  <si>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</si>
  <si>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</si>
  <si>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</si>
  <si>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</si>
  <si>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</si>
  <si>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</si>
  <si>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</si>
  <si>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</si>
  <si>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</si>
  <si>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</si>
  <si>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</si>
  <si>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</si>
  <si>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</si>
  <si>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</si>
  <si>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</si>
  <si>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</si>
  <si>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</si>
  <si>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</si>
  <si>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</si>
  <si>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</si>
  <si>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</si>
  <si>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</si>
  <si>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</si>
  <si>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</si>
  <si>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</si>
  <si>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</si>
  <si>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</si>
  <si>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</si>
  <si>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</si>
  <si>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</si>
  <si>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</si>
  <si>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</si>
  <si>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</si>
  <si>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</si>
  <si>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</si>
  <si>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</si>
  <si>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</si>
  <si>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</si>
  <si>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</si>
  <si>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</si>
  <si>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</si>
  <si>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</si>
  <si>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</si>
  <si>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</si>
  <si>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</si>
  <si>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</si>
  <si>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</si>
  <si>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</si>
  <si>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</si>
  <si>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</si>
  <si>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</si>
  <si>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</si>
  <si>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</si>
  <si>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</si>
  <si>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</si>
  <si>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</si>
  <si>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</si>
  <si>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</si>
  <si>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</si>
  <si>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</si>
  <si>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</si>
  <si>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</si>
  <si>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</si>
  <si>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</si>
  <si>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</si>
  <si>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</si>
  <si>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</si>
  <si>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</si>
  <si>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</si>
  <si>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</si>
  <si>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</si>
  <si>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</si>
  <si>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</si>
  <si>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</si>
  <si>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</si>
  <si>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</si>
  <si>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</si>
  <si>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</si>
  <si>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</si>
  <si>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</si>
  <si>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</si>
  <si>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</si>
  <si>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</si>
  <si>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</si>
  <si>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</si>
  <si>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</si>
  <si>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</si>
  <si>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</si>
  <si>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</si>
  <si>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</si>
  <si>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</si>
  <si>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</si>
  <si>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</si>
  <si>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</si>
  <si>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</si>
  <si>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</si>
  <si>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</si>
  <si>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</si>
  <si>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</si>
  <si>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</si>
  <si>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</si>
  <si>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</si>
  <si>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</si>
  <si>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</si>
  <si>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</si>
  <si>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</si>
  <si>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</si>
  <si>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</si>
  <si>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</si>
  <si>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</si>
  <si>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</si>
  <si>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</si>
  <si>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</si>
  <si>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</si>
  <si>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</si>
  <si>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</si>
  <si>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</si>
  <si>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</si>
  <si>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</si>
  <si>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</si>
  <si>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</si>
  <si>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</si>
  <si>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</si>
  <si>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</si>
  <si>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</si>
  <si>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</si>
  <si>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</si>
  <si>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</si>
  <si>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</si>
  <si>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</si>
  <si>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</si>
  <si>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</si>
  <si>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</si>
  <si>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</si>
  <si>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</si>
  <si>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</si>
  <si>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</si>
  <si>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</si>
  <si>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</si>
  <si>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</si>
  <si>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</si>
  <si>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</si>
  <si>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</si>
  <si>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</si>
  <si>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</si>
  <si>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</si>
  <si>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</si>
  <si>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</si>
  <si>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</si>
  <si>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</si>
  <si>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</si>
  <si>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</si>
  <si>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</si>
  <si>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</si>
  <si>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</si>
  <si>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</si>
  <si>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</si>
  <si>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</si>
  <si>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</si>
  <si>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</si>
  <si>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</si>
  <si>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</si>
  <si>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</si>
  <si>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</si>
  <si>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</si>
  <si>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</si>
  <si>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</si>
  <si>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</si>
  <si>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</si>
  <si>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</si>
  <si>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</si>
  <si>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</si>
  <si>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</si>
  <si>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</si>
  <si>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</si>
  <si>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</si>
  <si>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</si>
  <si>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</si>
  <si>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</si>
  <si>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</si>
  <si>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</si>
  <si>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</si>
  <si>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</si>
  <si>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</si>
  <si>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</si>
  <si>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</si>
  <si>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</si>
  <si>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</si>
  <si>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</si>
  <si>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</si>
  <si>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</si>
  <si>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</si>
  <si>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</si>
  <si>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</si>
  <si>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</si>
  <si>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</si>
  <si>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</si>
  <si>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</si>
  <si>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</si>
  <si>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</si>
  <si>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</si>
  <si>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</si>
  <si>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</si>
  <si>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</si>
  <si>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</si>
  <si>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</si>
  <si>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</si>
  <si>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</si>
  <si>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</si>
  <si>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</si>
  <si>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</si>
  <si>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</si>
  <si>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</si>
  <si>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</si>
  <si>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</si>
  <si>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</si>
  <si>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</si>
  <si>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</si>
  <si>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</si>
  <si>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</si>
  <si>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</si>
  <si>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</si>
  <si>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</si>
  <si>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</si>
  <si>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</si>
  <si>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</si>
  <si>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</si>
  <si>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</si>
  <si>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</si>
  <si>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</si>
  <si>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</si>
  <si>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</si>
  <si>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</si>
  <si>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</si>
  <si>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</si>
  <si>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</si>
  <si>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</si>
  <si>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</si>
  <si>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</si>
  <si>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</si>
  <si>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</si>
  <si>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</si>
  <si>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</si>
  <si>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</si>
  <si>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</si>
  <si>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</si>
  <si>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</si>
  <si>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</si>
  <si>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</si>
  <si>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</si>
  <si>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</si>
  <si>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</si>
  <si>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</si>
  <si>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</si>
  <si>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</si>
  <si>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</si>
  <si>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</si>
  <si>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</si>
  <si>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</si>
  <si>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</si>
  <si>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</si>
  <si>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</si>
  <si>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</si>
  <si>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</si>
  <si>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</si>
  <si>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</si>
  <si>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</si>
  <si>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</si>
  <si>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</si>
  <si>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</si>
  <si>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</si>
  <si>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</si>
  <si>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</si>
  <si>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</si>
  <si>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</si>
  <si>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</si>
  <si>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</si>
  <si>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</si>
  <si>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</si>
  <si>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</si>
  <si>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</si>
  <si>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</si>
  <si>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</si>
  <si>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</si>
  <si>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</si>
  <si>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</si>
  <si>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</si>
  <si>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</si>
  <si>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</si>
  <si>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</si>
  <si>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</si>
  <si>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</si>
  <si>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</si>
  <si>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</si>
  <si>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</si>
  <si>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</si>
  <si>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</si>
  <si>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</si>
  <si>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</si>
  <si>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</si>
  <si>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</si>
  <si>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</si>
  <si>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</si>
  <si>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</si>
  <si>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</si>
  <si>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</si>
  <si>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</si>
  <si>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</si>
  <si>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</si>
  <si>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</si>
  <si>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</si>
  <si>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</si>
  <si>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</si>
  <si>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</si>
  <si>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</si>
  <si>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</si>
  <si>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</si>
  <si>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</si>
  <si>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</si>
  <si>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</si>
  <si>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</si>
  <si>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</si>
  <si>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</si>
  <si>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</si>
  <si>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</si>
  <si>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</si>
  <si>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</si>
  <si>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</si>
  <si>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</si>
  <si>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</si>
  <si>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</si>
  <si>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</si>
  <si>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</si>
  <si>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</si>
  <si>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</si>
  <si>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</si>
  <si>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</si>
  <si>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</si>
  <si>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</si>
  <si>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</si>
  <si>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</si>
  <si>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</si>
  <si>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</si>
  <si>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</si>
  <si>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</si>
  <si>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</si>
  <si>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</si>
  <si>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</si>
  <si>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</si>
  <si>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</si>
  <si>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</si>
  <si>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</si>
  <si>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</si>
  <si>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</si>
  <si>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</si>
  <si>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</si>
  <si>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</si>
  <si>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</si>
  <si>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</si>
  <si>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</si>
  <si>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</si>
  <si>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</si>
  <si>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</si>
  <si>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</si>
  <si>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</si>
  <si>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</si>
  <si>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</si>
  <si>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</si>
  <si>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</si>
  <si>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</si>
  <si>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</si>
  <si>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</si>
  <si>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</si>
  <si>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</si>
  <si>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</si>
  <si>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</si>
  <si>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</si>
  <si>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</si>
  <si>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</si>
  <si>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</si>
  <si>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</si>
  <si>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</si>
  <si>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</si>
  <si>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</si>
  <si>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</si>
  <si>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</si>
  <si>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</si>
  <si>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</si>
  <si>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</si>
  <si>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</si>
  <si>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</si>
  <si>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</si>
  <si>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</si>
  <si>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</si>
  <si>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</si>
  <si>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</si>
  <si>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</si>
  <si>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</si>
  <si>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</si>
  <si>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</si>
  <si>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</si>
  <si>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</si>
  <si>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</si>
  <si>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</si>
  <si>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</si>
  <si>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</si>
  <si>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</si>
  <si>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</si>
  <si>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</si>
  <si>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</si>
  <si>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</si>
  <si>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</si>
  <si>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</si>
  <si>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</si>
  <si>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</si>
  <si>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</si>
  <si>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</si>
  <si>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</si>
  <si>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</si>
  <si>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</si>
  <si>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</si>
  <si>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</si>
  <si>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</si>
  <si>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</si>
  <si>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</si>
  <si>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</si>
  <si>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</si>
  <si>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</si>
  <si>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</si>
  <si>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</si>
  <si>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</si>
  <si>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</si>
  <si>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</si>
  <si>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</si>
  <si>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</si>
  <si>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</si>
  <si>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</si>
  <si>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</si>
  <si>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</si>
  <si>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</si>
  <si>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</si>
  <si>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</si>
  <si>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</si>
  <si>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</si>
  <si>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</si>
  <si>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</si>
  <si>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</si>
  <si>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</si>
  <si>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</si>
  <si>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</si>
  <si>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</si>
  <si>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</si>
  <si>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</si>
  <si>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</si>
  <si>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</si>
  <si>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</si>
  <si>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</si>
  <si>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</si>
  <si>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</si>
  <si>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</si>
  <si>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</si>
  <si>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</si>
  <si>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</si>
  <si>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</si>
  <si>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</si>
  <si>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</si>
  <si>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</si>
  <si>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</si>
  <si>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</si>
  <si>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</si>
  <si>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</si>
  <si>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</si>
  <si>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</si>
  <si>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</si>
  <si>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</si>
  <si>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</si>
  <si>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</si>
  <si>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</si>
  <si>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</si>
  <si>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</si>
  <si>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</si>
  <si>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</si>
  <si>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</si>
  <si>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</si>
  <si>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</si>
  <si>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</si>
  <si>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</si>
  <si>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</si>
  <si>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</si>
  <si>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</si>
  <si>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</si>
  <si>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</si>
  <si>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</si>
  <si>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</si>
  <si>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</si>
  <si>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</si>
  <si>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</si>
  <si>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</si>
  <si>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</si>
  <si>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</si>
  <si>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</si>
  <si>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</si>
  <si>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</si>
  <si>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</si>
  <si>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</si>
  <si>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</si>
  <si>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</si>
  <si>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</si>
  <si>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</si>
  <si>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</si>
  <si>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</si>
  <si>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</si>
  <si>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</si>
  <si>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</si>
  <si>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</si>
  <si>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</si>
  <si>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</si>
  <si>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</si>
  <si>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</si>
  <si>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</si>
  <si>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</si>
  <si>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</si>
  <si>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</si>
  <si>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</si>
  <si>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</si>
  <si>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</si>
  <si>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</si>
  <si>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</si>
  <si>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</si>
  <si>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</si>
  <si>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</si>
  <si>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</si>
  <si>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</si>
  <si>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</si>
  <si>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</si>
  <si>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</si>
  <si>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</si>
  <si>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</si>
  <si>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</si>
  <si>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</si>
  <si>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</si>
  <si>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</si>
  <si>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</si>
  <si>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</si>
  <si>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</si>
  <si>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</si>
  <si>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</si>
  <si>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</si>
  <si>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</si>
  <si>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</si>
  <si>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</si>
  <si>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</si>
  <si>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</si>
  <si>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</si>
  <si>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</si>
  <si>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</si>
  <si>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</si>
  <si>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</si>
  <si>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</si>
  <si>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</si>
  <si>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</si>
  <si>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</si>
  <si>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</si>
  <si>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</si>
  <si>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</si>
  <si>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</si>
  <si>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</si>
  <si>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</si>
  <si>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</si>
  <si>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</si>
  <si>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</si>
  <si>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</si>
  <si>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</si>
  <si>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</si>
  <si>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</si>
  <si>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</si>
  <si>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</si>
  <si>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</si>
  <si>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</si>
  <si>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</si>
  <si>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</si>
  <si>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</si>
  <si>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</si>
  <si>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</si>
  <si>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</si>
  <si>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</si>
  <si>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</si>
  <si>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</si>
  <si>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</si>
  <si>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</si>
  <si>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</si>
  <si>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</si>
  <si>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</si>
  <si>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</si>
  <si>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</si>
  <si>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</si>
  <si>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</si>
  <si>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</si>
  <si>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</si>
  <si>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</si>
  <si>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</si>
  <si>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</si>
  <si>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</si>
  <si>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</si>
  <si>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</si>
  <si>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</si>
  <si>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</si>
  <si>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</si>
  <si>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</si>
  <si>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</si>
  <si>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</si>
  <si>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</si>
  <si>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</si>
  <si>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</si>
  <si>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</si>
  <si>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</si>
  <si>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</si>
  <si>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</si>
  <si>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</si>
  <si>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</si>
  <si>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</si>
  <si>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</si>
  <si>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</si>
  <si>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</si>
  <si>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</si>
  <si>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</si>
  <si>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</si>
  <si>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</si>
  <si>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</si>
  <si>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</si>
  <si>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</si>
  <si>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</si>
  <si>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</si>
  <si>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</si>
  <si>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</si>
  <si>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</si>
  <si>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</si>
  <si>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</si>
  <si>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</si>
  <si>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</si>
  <si>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</si>
  <si>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</si>
  <si>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</si>
  <si>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</si>
  <si>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</si>
  <si>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</si>
  <si>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</si>
  <si>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</si>
  <si>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</si>
  <si>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</si>
  <si>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</si>
  <si>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</si>
  <si>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</si>
  <si>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</si>
  <si>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</si>
  <si>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</si>
  <si>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</si>
  <si>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</si>
  <si>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</si>
  <si>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</si>
  <si>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</si>
  <si>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</si>
  <si>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</si>
  <si>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</si>
  <si>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</si>
  <si>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</si>
  <si>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</si>
  <si>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</si>
  <si>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</si>
  <si>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</si>
  <si>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</si>
  <si>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</si>
  <si>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</si>
  <si>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</si>
  <si>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</si>
  <si>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</si>
  <si>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</si>
  <si>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</si>
  <si>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</si>
  <si>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</si>
  <si>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</si>
  <si>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</si>
  <si>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</si>
  <si>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</si>
  <si>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</si>
  <si>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</si>
  <si>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</si>
  <si>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</si>
  <si>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</si>
  <si>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</si>
  <si>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</si>
  <si>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</si>
  <si>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</si>
  <si>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</si>
  <si>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</si>
  <si>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</si>
  <si>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</si>
  <si>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</si>
  <si>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</si>
  <si>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</si>
  <si>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</si>
  <si>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</si>
  <si>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</si>
  <si>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</si>
  <si>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</si>
  <si>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</si>
  <si>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</si>
  <si>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</si>
  <si>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</si>
  <si>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</si>
  <si>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</si>
  <si>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</si>
  <si>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</si>
  <si>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</si>
  <si>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</si>
  <si>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</si>
  <si>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</si>
  <si>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</si>
  <si>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</si>
  <si>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</si>
  <si>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</si>
  <si>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</si>
  <si>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</si>
  <si>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</si>
  <si>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</si>
  <si>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</si>
  <si>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</si>
  <si>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</si>
  <si>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</si>
  <si>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</si>
  <si>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</si>
  <si>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</si>
  <si>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</si>
  <si>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</si>
  <si>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</si>
  <si>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</si>
  <si>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</si>
  <si>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</si>
  <si>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</si>
  <si>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</si>
  <si>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</si>
  <si>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</si>
  <si>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</si>
  <si>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</si>
  <si>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</si>
  <si>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</si>
  <si>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</si>
  <si>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</si>
  <si>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</si>
  <si>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</si>
  <si>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</si>
  <si>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</si>
  <si>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</si>
  <si>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</si>
  <si>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</si>
  <si>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</si>
  <si>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</si>
  <si>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</si>
  <si>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</si>
  <si>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</si>
  <si>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</si>
  <si>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</si>
  <si>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</si>
  <si>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</si>
  <si>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</si>
  <si>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</si>
  <si>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</si>
  <si>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</si>
  <si>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</si>
  <si>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</si>
  <si>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</si>
  <si>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</si>
  <si>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</si>
  <si>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</si>
  <si>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</si>
  <si>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</si>
  <si>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</si>
  <si>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</si>
  <si>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</si>
  <si>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</si>
  <si>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</si>
  <si>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</si>
  <si>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</si>
  <si>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</si>
  <si>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</si>
  <si>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</si>
  <si>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</si>
  <si>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</si>
  <si>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</si>
  <si>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</si>
  <si>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</si>
  <si>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</si>
  <si>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</si>
  <si>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</si>
  <si>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</si>
  <si>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</si>
  <si>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</si>
  <si>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</si>
  <si>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</si>
  <si>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</si>
  <si>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</si>
  <si>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</si>
  <si>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</si>
  <si>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</si>
  <si>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</si>
  <si>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</si>
  <si>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</si>
  <si>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</si>
  <si>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</si>
  <si>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</si>
  <si>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</si>
  <si>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</si>
  <si>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</si>
  <si>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</si>
  <si>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</si>
  <si>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</si>
  <si>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</si>
  <si>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</si>
  <si>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</si>
  <si>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</si>
  <si>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</si>
  <si>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</si>
  <si>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</si>
  <si>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</si>
  <si>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</si>
  <si>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</si>
  <si>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</si>
  <si>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</si>
  <si>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</si>
  <si>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</si>
  <si>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</si>
  <si>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</si>
  <si>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</si>
  <si>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</si>
  <si>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</si>
  <si>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</si>
  <si>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</si>
  <si>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</si>
  <si>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</si>
  <si>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</si>
  <si>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</si>
  <si>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</si>
  <si>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</si>
  <si>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</si>
  <si>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</si>
  <si>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</si>
  <si>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</si>
  <si>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</si>
  <si>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</si>
  <si>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</si>
  <si>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</si>
  <si>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</si>
  <si>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</si>
  <si>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</si>
  <si>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</si>
  <si>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</si>
  <si>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</si>
  <si>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</si>
  <si>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</si>
  <si>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</si>
  <si>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</si>
  <si>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</si>
  <si>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</si>
  <si>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</si>
  <si>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</si>
  <si>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</si>
  <si>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</si>
  <si>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</si>
  <si>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</si>
  <si>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</si>
  <si>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</si>
  <si>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</si>
  <si>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</si>
  <si>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</si>
  <si>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</si>
  <si>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</si>
  <si>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</si>
  <si>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</si>
  <si>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</si>
  <si>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</si>
  <si>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</si>
  <si>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</si>
  <si>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</si>
  <si>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</si>
  <si>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</si>
  <si>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</si>
  <si>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</si>
  <si>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</si>
  <si>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</si>
  <si>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</si>
  <si>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</si>
  <si>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</si>
  <si>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</si>
  <si>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</si>
  <si>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</si>
  <si>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</si>
  <si>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</si>
  <si>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</si>
  <si>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</si>
  <si>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</si>
  <si>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</si>
  <si>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</si>
  <si>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</si>
  <si>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</si>
  <si>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</si>
  <si>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</si>
  <si>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</si>
  <si>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</si>
  <si>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</si>
  <si>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</si>
  <si>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</si>
  <si>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</si>
  <si>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</si>
  <si>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</si>
  <si>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</si>
  <si>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</si>
  <si>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</si>
  <si>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</si>
  <si>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</si>
  <si>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</si>
  <si>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</si>
  <si>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</si>
  <si>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</si>
  <si>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</si>
  <si>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</si>
  <si>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</si>
  <si>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</si>
  <si>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</si>
  <si>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</si>
  <si>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</si>
  <si>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</si>
  <si>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</si>
  <si>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</si>
  <si>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</si>
  <si>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</si>
  <si>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</si>
  <si>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</si>
  <si>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</si>
  <si>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</si>
  <si>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</si>
  <si>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</si>
  <si>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</si>
  <si>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</si>
  <si>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</si>
  <si>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</si>
  <si>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</si>
  <si>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</si>
  <si>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</si>
  <si>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</si>
  <si>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</si>
  <si>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</si>
  <si>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</si>
  <si>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</si>
  <si>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</si>
  <si>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</si>
  <si>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</si>
  <si>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</si>
  <si>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</si>
  <si>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</si>
  <si>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</si>
  <si>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</si>
  <si>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</si>
  <si>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</si>
  <si>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</si>
  <si>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</si>
  <si>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</si>
  <si>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</si>
  <si>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</si>
  <si>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</si>
  <si>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</si>
  <si>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</si>
  <si>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</si>
  <si>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</si>
  <si>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</si>
  <si>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</si>
  <si>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</si>
  <si>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</si>
  <si>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</si>
  <si>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</si>
  <si>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</si>
  <si>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</si>
  <si>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</si>
  <si>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</si>
  <si>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</si>
  <si>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</si>
  <si>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</si>
  <si>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</si>
  <si>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</si>
  <si>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</si>
  <si>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</si>
  <si>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</si>
  <si>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</si>
  <si>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</si>
  <si>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</si>
  <si>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</si>
  <si>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</si>
  <si>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</si>
  <si>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</si>
  <si>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</si>
  <si>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</si>
  <si>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</si>
  <si>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</si>
  <si>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</si>
  <si>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</si>
  <si>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</si>
  <si>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</si>
  <si>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</si>
  <si>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</si>
  <si>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</si>
  <si>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</si>
  <si>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</si>
  <si>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</si>
  <si>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</si>
  <si>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</si>
  <si>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</si>
  <si>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</si>
  <si>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</si>
  <si>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</si>
  <si>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</si>
  <si>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</si>
  <si>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</si>
  <si>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</si>
  <si>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</si>
  <si>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</si>
  <si>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</si>
  <si>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</si>
  <si>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</si>
  <si>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</si>
  <si>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</si>
  <si>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</si>
  <si>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</si>
  <si>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</si>
  <si>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</si>
  <si>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</si>
  <si>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</si>
  <si>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</si>
  <si>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</si>
  <si>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</si>
  <si>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</si>
  <si>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</si>
  <si>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</si>
  <si>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</si>
  <si>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</si>
  <si>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</si>
  <si>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</si>
  <si>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</si>
  <si>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</si>
  <si>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</si>
  <si>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</si>
  <si>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</si>
  <si>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</si>
  <si>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</si>
  <si>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</si>
  <si>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</si>
  <si>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</si>
  <si>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</si>
  <si>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</si>
  <si>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</si>
  <si>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</si>
  <si>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</si>
  <si>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</si>
  <si>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</si>
  <si>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</si>
  <si>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</si>
  <si>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</si>
  <si>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</si>
  <si>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</si>
  <si>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</si>
  <si>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</si>
  <si>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</si>
  <si>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</si>
  <si>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</si>
  <si>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</si>
  <si>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</si>
  <si>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</si>
  <si>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</si>
  <si>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</si>
  <si>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</si>
  <si>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</si>
  <si>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</si>
  <si>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</si>
  <si>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</si>
  <si>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</si>
  <si>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</si>
  <si>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</si>
  <si>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</si>
  <si>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</si>
  <si>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</si>
  <si>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</si>
  <si>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</si>
  <si>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</si>
  <si>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</si>
  <si>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</si>
  <si>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</si>
  <si>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</si>
  <si>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</si>
  <si>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</si>
  <si>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</si>
  <si>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</si>
  <si>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</si>
  <si>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</si>
  <si>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</si>
  <si>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</si>
  <si>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</si>
  <si>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</si>
  <si>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</si>
  <si>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</si>
  <si>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</si>
  <si>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</si>
  <si>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</si>
  <si>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</si>
  <si>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</si>
  <si>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</si>
  <si>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</si>
  <si>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</si>
  <si>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</si>
  <si>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</si>
  <si>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</si>
  <si>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</si>
  <si>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</si>
  <si>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</si>
  <si>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</si>
  <si>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</si>
  <si>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</si>
  <si>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</si>
  <si>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</si>
  <si>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</si>
  <si>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</si>
  <si>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</si>
  <si>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</si>
  <si>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</si>
  <si>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</si>
  <si>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</si>
  <si>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</si>
  <si>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</si>
  <si>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</si>
  <si>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</si>
  <si>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</si>
  <si>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</si>
  <si>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</si>
  <si>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</si>
  <si>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</si>
  <si>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</si>
  <si>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</si>
  <si>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</si>
  <si>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</si>
  <si>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</si>
  <si>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</si>
  <si>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</si>
  <si>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</si>
  <si>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</si>
  <si>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</si>
  <si>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</si>
  <si>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</si>
  <si>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</si>
  <si>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</si>
  <si>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</si>
  <si>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</si>
  <si>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</si>
  <si>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</si>
  <si>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</si>
  <si>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</si>
  <si>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</si>
  <si>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</si>
  <si>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</si>
  <si>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</si>
  <si>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</si>
  <si>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</si>
  <si>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</si>
  <si>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</si>
  <si>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</si>
  <si>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</si>
  <si>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</si>
  <si>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</si>
  <si>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</si>
  <si>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</si>
  <si>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</si>
  <si>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</si>
  <si>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</si>
  <si>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</si>
  <si>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</si>
  <si>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</si>
  <si>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</si>
  <si>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</si>
  <si>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</si>
  <si>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</si>
  <si>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</si>
  <si>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</si>
  <si>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</si>
  <si>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</si>
  <si>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</si>
  <si>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</si>
  <si>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</si>
  <si>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</si>
  <si>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</si>
  <si>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</si>
  <si>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</si>
  <si>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</si>
  <si>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</si>
  <si>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</si>
  <si>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</si>
  <si>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</si>
  <si>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</si>
  <si>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</si>
  <si>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</si>
  <si>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</si>
  <si>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</si>
  <si>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</si>
  <si>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</si>
  <si>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</si>
  <si>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</si>
  <si>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</si>
  <si>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</si>
  <si>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</si>
  <si>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</si>
  <si>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</si>
  <si>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</si>
  <si>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</si>
  <si>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</si>
  <si>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</si>
  <si>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</si>
  <si>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</si>
  <si>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</si>
  <si>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</si>
  <si>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</si>
  <si>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</si>
  <si>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</si>
  <si>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</si>
  <si>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</si>
  <si>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</si>
  <si>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</si>
  <si>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</si>
  <si>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</si>
  <si>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</si>
  <si>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</si>
  <si>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</si>
  <si>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</si>
  <si>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</si>
  <si>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</si>
  <si>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</si>
  <si>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</si>
  <si>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</si>
  <si>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</si>
  <si>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</si>
  <si>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</si>
  <si>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</si>
  <si>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</si>
  <si>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</si>
  <si>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</si>
  <si>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</si>
  <si>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</si>
  <si>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</si>
  <si>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</si>
  <si>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</si>
  <si>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</si>
  <si>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</si>
  <si>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</si>
  <si>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</si>
  <si>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</si>
  <si>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</si>
  <si>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</si>
  <si>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</si>
  <si>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</si>
  <si>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</si>
  <si>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</si>
  <si>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</si>
  <si>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</si>
  <si>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</si>
  <si>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</si>
  <si>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</si>
  <si>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</si>
  <si>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</si>
  <si>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</si>
  <si>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</si>
  <si>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</si>
  <si>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</si>
  <si>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</si>
  <si>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</si>
  <si>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</si>
  <si>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</si>
  <si>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</si>
  <si>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</si>
  <si>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</si>
  <si>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</si>
  <si>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</si>
  <si>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</si>
  <si>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</si>
  <si>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</si>
  <si>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</si>
  <si>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</si>
  <si>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</si>
  <si>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</si>
  <si>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</si>
  <si>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</si>
  <si>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</si>
  <si>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</si>
  <si>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</si>
  <si>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</si>
  <si>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</si>
  <si>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</si>
  <si>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</si>
  <si>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</si>
  <si>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</si>
  <si>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</si>
  <si>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</si>
  <si>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</si>
  <si>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</si>
  <si>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</si>
  <si>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</si>
  <si>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</si>
  <si>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</si>
  <si>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</si>
  <si>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</si>
  <si>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</si>
  <si>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</si>
  <si>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</si>
  <si>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</si>
  <si>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</si>
  <si>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</si>
  <si>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</si>
  <si>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</si>
  <si>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</si>
  <si>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</si>
  <si>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</si>
  <si>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</si>
  <si>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</si>
  <si>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</si>
  <si>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</si>
  <si>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</si>
  <si>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</si>
  <si>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</si>
  <si>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</si>
  <si>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</si>
  <si>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</si>
  <si>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</si>
  <si>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</si>
  <si>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</si>
  <si>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</si>
  <si>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</si>
  <si>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</si>
  <si>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</si>
  <si>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</si>
  <si>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</si>
  <si>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</si>
  <si>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</si>
  <si>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</si>
  <si>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</si>
  <si>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</si>
  <si>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</si>
  <si>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</si>
  <si>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</si>
  <si>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</si>
  <si>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</si>
  <si>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</si>
  <si>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</si>
  <si>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</si>
  <si>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</si>
  <si>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</si>
  <si>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</si>
  <si>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</si>
  <si>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</si>
  <si>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</si>
  <si>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</si>
  <si>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</si>
  <si>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</si>
  <si>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</si>
  <si>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</si>
  <si>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</si>
  <si>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</si>
  <si>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</si>
  <si>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</si>
  <si>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</si>
  <si>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</si>
  <si>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</si>
  <si>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</si>
  <si>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</si>
  <si>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</si>
  <si>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</si>
  <si>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</si>
  <si>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</si>
  <si>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</si>
  <si>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</si>
  <si>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</si>
  <si>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</si>
  <si>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</si>
  <si>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</si>
  <si>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</si>
  <si>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</si>
  <si>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</si>
  <si>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</si>
  <si>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</si>
  <si>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</si>
  <si>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</si>
  <si>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</si>
  <si>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</si>
  <si>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</si>
  <si>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</si>
  <si>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</si>
  <si>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</si>
  <si>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</si>
  <si>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</si>
  <si>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</si>
  <si>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</si>
  <si>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</si>
  <si>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</si>
  <si>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</si>
  <si>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</si>
  <si>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</si>
  <si>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</si>
  <si>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</si>
  <si>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</si>
  <si>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</si>
  <si>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</si>
  <si>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</si>
  <si>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</si>
  <si>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</si>
  <si>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</si>
  <si>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</si>
  <si>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</si>
  <si>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</si>
  <si>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</si>
  <si>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</si>
  <si>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</si>
  <si>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</si>
  <si>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</si>
  <si>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</si>
  <si>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</si>
  <si>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</si>
  <si>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</si>
  <si>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</si>
  <si>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</si>
  <si>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</si>
  <si>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</si>
  <si>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</si>
  <si>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</si>
  <si>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</si>
  <si>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</si>
  <si>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</si>
  <si>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</si>
  <si>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</si>
  <si>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</si>
  <si>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</si>
  <si>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</si>
  <si>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</si>
  <si>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</si>
  <si>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</si>
  <si>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</si>
  <si>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</si>
  <si>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</si>
  <si>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</si>
  <si>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</si>
  <si>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</si>
  <si>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</si>
  <si>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</si>
  <si>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</si>
  <si>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</si>
  <si>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</si>
  <si>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</si>
  <si>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</si>
  <si>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</si>
  <si>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</si>
  <si>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</si>
  <si>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</si>
  <si>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</si>
  <si>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</si>
  <si>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</si>
  <si>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</si>
  <si>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</si>
  <si>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</si>
  <si>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</si>
  <si>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</si>
  <si>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</si>
  <si>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</si>
  <si>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</si>
  <si>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</si>
  <si>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</si>
  <si>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</si>
  <si>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</si>
  <si>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</si>
  <si>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</si>
  <si>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</si>
  <si>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</si>
  <si>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</si>
  <si>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</si>
  <si>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</si>
  <si>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</si>
  <si>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</si>
  <si>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</si>
  <si>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</si>
  <si>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</si>
  <si>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</si>
  <si>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</si>
  <si>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</si>
  <si>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</si>
  <si>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</si>
  <si>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</si>
  <si>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</si>
  <si>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</si>
  <si>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</si>
  <si>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</si>
  <si>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</si>
  <si>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</si>
  <si>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</si>
  <si>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</si>
  <si>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</si>
  <si>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</si>
  <si>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</si>
  <si>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</si>
  <si>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</si>
  <si>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</si>
  <si>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</si>
  <si>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</si>
  <si>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</si>
  <si>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</si>
  <si>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</si>
  <si>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</si>
  <si>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</si>
  <si>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</si>
  <si>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</si>
  <si>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</si>
  <si>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</si>
  <si>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</si>
  <si>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</si>
  <si>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</si>
  <si>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</si>
  <si>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</si>
  <si>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</si>
  <si>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</si>
  <si>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</si>
  <si>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</si>
  <si>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</si>
  <si>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</si>
  <si>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</si>
  <si>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</si>
  <si>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</si>
  <si>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</si>
  <si>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</si>
  <si>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</si>
  <si>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</si>
  <si>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</si>
  <si>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</si>
  <si>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</si>
  <si>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</si>
  <si>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</si>
  <si>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</si>
  <si>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</si>
  <si>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</si>
  <si>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</si>
  <si>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</si>
  <si>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</si>
  <si>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</si>
  <si>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</si>
  <si>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</si>
  <si>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</si>
  <si>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</si>
  <si>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</si>
  <si>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</si>
  <si>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</si>
  <si>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</si>
  <si>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</si>
  <si>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</si>
  <si>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</si>
  <si>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</si>
  <si>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</si>
  <si>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</si>
  <si>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</si>
  <si>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</si>
  <si>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</si>
  <si>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</si>
  <si>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</si>
  <si>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</si>
  <si>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</si>
  <si>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</si>
  <si>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</si>
  <si>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</si>
  <si>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</si>
  <si>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</si>
  <si>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</si>
  <si>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</si>
  <si>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</si>
  <si>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</si>
  <si>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</si>
  <si>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</si>
  <si>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</si>
  <si>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</si>
  <si>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</si>
  <si>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</si>
  <si>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</si>
  <si>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</si>
  <si>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</si>
  <si>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</si>
  <si>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</si>
  <si>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</si>
  <si>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</si>
  <si>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</si>
  <si>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</si>
  <si>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</si>
  <si>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</si>
  <si>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</si>
  <si>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</si>
  <si>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</si>
  <si>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</si>
  <si>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</si>
  <si>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</si>
  <si>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</si>
  <si>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</si>
  <si>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</si>
  <si>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</si>
  <si>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</si>
  <si>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</si>
  <si>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</si>
  <si>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</si>
  <si>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</si>
  <si>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</si>
  <si>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</si>
  <si>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</si>
  <si>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</si>
  <si>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</si>
  <si>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</si>
  <si>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</si>
  <si>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</si>
  <si>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</si>
  <si>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</si>
  <si>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</si>
  <si>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</si>
  <si>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</si>
  <si>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</si>
  <si>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</si>
  <si>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</si>
  <si>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</si>
  <si>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</si>
  <si>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</si>
  <si>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</si>
  <si>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</si>
  <si>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</si>
  <si>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</si>
  <si>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</si>
  <si>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</si>
  <si>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</si>
  <si>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</si>
  <si>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</si>
  <si>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</si>
  <si>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</si>
  <si>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</si>
  <si>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</si>
  <si>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</si>
  <si>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</si>
  <si>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</si>
  <si>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</si>
  <si>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</si>
  <si>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</si>
  <si>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</si>
  <si>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</si>
  <si>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</si>
  <si>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</si>
  <si>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</si>
  <si>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</si>
  <si>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</si>
  <si>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</si>
  <si>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</si>
  <si>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</si>
  <si>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</si>
  <si>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</si>
  <si>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</si>
  <si>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</si>
  <si>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</si>
  <si>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</si>
  <si>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</si>
  <si>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</si>
  <si>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</si>
  <si>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</si>
  <si>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</si>
  <si>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</si>
  <si>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</si>
  <si>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</si>
  <si>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</si>
  <si>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</si>
  <si>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</si>
  <si>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</si>
  <si>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</si>
  <si>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</si>
  <si>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</si>
  <si>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</si>
  <si>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</si>
  <si>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</si>
  <si>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</si>
  <si>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</si>
  <si>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</si>
  <si>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</si>
  <si>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</si>
  <si>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</si>
  <si>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</si>
  <si>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</si>
  <si>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</si>
  <si>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</si>
  <si>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</si>
  <si>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</si>
  <si>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</si>
  <si>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</si>
  <si>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</si>
  <si>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</si>
  <si>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</si>
  <si>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</si>
  <si>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</si>
  <si>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</si>
  <si>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</si>
  <si>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</si>
  <si>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</si>
  <si>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</si>
  <si>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</si>
  <si>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</si>
  <si>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</si>
  <si>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</si>
  <si>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</si>
  <si>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</si>
  <si>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</si>
  <si>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</si>
  <si>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</si>
  <si>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</si>
  <si>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</si>
  <si>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</si>
  <si>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</si>
  <si>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</si>
  <si>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</si>
  <si>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</si>
  <si>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</si>
  <si>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</si>
  <si>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</si>
  <si>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</si>
  <si>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</si>
  <si>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</si>
  <si>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</si>
  <si>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</si>
  <si>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</si>
  <si>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</si>
  <si>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</si>
  <si>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</si>
  <si>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</si>
  <si>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</si>
  <si>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</si>
  <si>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</si>
  <si>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</si>
  <si>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</si>
  <si>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</si>
  <si>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</si>
  <si>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</si>
  <si>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</si>
  <si>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</si>
  <si>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</si>
  <si>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</si>
  <si>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</si>
  <si>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</si>
  <si>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</si>
  <si>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</si>
  <si>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</si>
  <si>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</si>
  <si>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</si>
  <si>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</si>
  <si>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</si>
  <si>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</si>
  <si>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</si>
  <si>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</si>
  <si>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</si>
  <si>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</si>
  <si>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</si>
  <si>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</si>
  <si>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</si>
  <si>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</si>
  <si>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</si>
  <si>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</si>
  <si>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</si>
  <si>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</si>
  <si>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</si>
  <si>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</si>
  <si>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</si>
  <si>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</si>
  <si>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</si>
  <si>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</si>
  <si>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</si>
  <si>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</si>
  <si>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</si>
  <si>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</si>
  <si>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</si>
  <si>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</si>
  <si>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</si>
  <si>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</si>
  <si>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</si>
  <si>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</si>
  <si>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</si>
  <si>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</si>
  <si>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</si>
  <si>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</si>
  <si>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</si>
  <si>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</si>
  <si>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</si>
  <si>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</si>
  <si>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</si>
  <si>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</si>
  <si>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</si>
  <si>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</si>
  <si>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</si>
  <si>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</si>
  <si>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</si>
  <si>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</si>
  <si>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</si>
  <si>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</si>
  <si>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</si>
  <si>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</si>
  <si>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</si>
  <si>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</si>
  <si>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</si>
  <si>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</si>
  <si>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</si>
  <si>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</si>
  <si>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</si>
  <si>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</si>
  <si>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</si>
  <si>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</si>
  <si>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</si>
  <si>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</si>
  <si>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</si>
  <si>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</si>
  <si>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</si>
  <si>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</si>
  <si>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</si>
  <si>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</si>
  <si>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</si>
  <si>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</si>
  <si>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</si>
  <si>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</si>
  <si>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</si>
  <si>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</si>
  <si>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</si>
  <si>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</si>
  <si>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</si>
  <si>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</si>
  <si>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</si>
  <si>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</si>
  <si>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</si>
  <si>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</si>
  <si>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</si>
  <si>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</si>
  <si>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</si>
  <si>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</si>
  <si>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</si>
  <si>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</si>
  <si>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</si>
  <si>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</si>
  <si>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</si>
  <si>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</si>
  <si>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</si>
  <si>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</si>
  <si>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</si>
  <si>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</si>
  <si>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</si>
  <si>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</si>
  <si>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</si>
  <si>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</si>
  <si>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</si>
  <si>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</si>
  <si>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</si>
  <si>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</si>
  <si>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</si>
  <si>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</si>
  <si>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</si>
  <si>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</si>
  <si>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</si>
  <si>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</si>
  <si>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</si>
  <si>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</si>
  <si>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</si>
  <si>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</si>
  <si>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</si>
  <si>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</si>
  <si>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</si>
  <si>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</si>
  <si>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</si>
  <si>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</si>
  <si>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</si>
  <si>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</si>
  <si>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</si>
  <si>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</si>
  <si>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</si>
  <si>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</si>
  <si>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</si>
  <si>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</si>
  <si>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</si>
  <si>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</si>
  <si>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</si>
  <si>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</si>
  <si>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</si>
  <si>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</si>
  <si>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</si>
  <si>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</si>
  <si>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</si>
  <si>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</si>
  <si>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</si>
  <si>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</si>
  <si>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</si>
  <si>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</si>
  <si>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</si>
  <si>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</si>
  <si>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</si>
  <si>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</si>
  <si>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</si>
  <si>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</si>
  <si>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</si>
  <si>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</si>
  <si>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</si>
  <si>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</si>
  <si>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</si>
  <si>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</si>
  <si>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</si>
  <si>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</si>
  <si>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</si>
  <si>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</si>
  <si>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</si>
  <si>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</si>
  <si>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</si>
  <si>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</si>
  <si>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</si>
  <si>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</si>
  <si>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</si>
  <si>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</si>
  <si>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</si>
  <si>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</si>
  <si>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</si>
  <si>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</si>
  <si>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</si>
  <si>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</si>
  <si>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</si>
  <si>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</si>
  <si>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</si>
  <si>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</si>
  <si>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</si>
  <si>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</si>
  <si>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</si>
  <si>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</si>
  <si>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</si>
  <si>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</si>
  <si>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</si>
  <si>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</si>
  <si>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</si>
  <si>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</si>
  <si>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</si>
  <si>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</si>
  <si>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</si>
  <si>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</si>
  <si>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</si>
  <si>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</si>
  <si>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</si>
  <si>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</si>
  <si>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</si>
  <si>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</si>
  <si>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</si>
  <si>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</si>
  <si>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</si>
  <si>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</si>
  <si>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</si>
  <si>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</si>
  <si>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</si>
  <si>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</si>
  <si>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</si>
  <si>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</si>
  <si>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</si>
  <si>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</si>
  <si>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</si>
  <si>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</si>
  <si>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</si>
  <si>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</si>
  <si>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</si>
  <si>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</si>
  <si>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</si>
  <si>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</si>
  <si>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</si>
  <si>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</si>
  <si>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</si>
  <si>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</si>
  <si>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</si>
  <si>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</si>
  <si>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</si>
  <si>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</si>
  <si>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</si>
  <si>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</si>
  <si>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</si>
  <si>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</si>
  <si>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</si>
  <si>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</si>
  <si>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</si>
  <si>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</si>
  <si>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</si>
  <si>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</si>
  <si>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</si>
  <si>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</si>
  <si>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</si>
  <si>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</si>
  <si>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</si>
  <si>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</si>
  <si>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</si>
  <si>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</si>
  <si>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</si>
  <si>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</si>
  <si>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</si>
  <si>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</si>
  <si>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</si>
  <si>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</si>
  <si>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</si>
  <si>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</si>
  <si>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</si>
  <si>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</si>
  <si>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</si>
  <si>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</si>
  <si>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</si>
  <si>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</si>
  <si>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</si>
  <si>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</si>
  <si>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</si>
  <si>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</si>
  <si>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</si>
  <si>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</si>
  <si>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</si>
  <si>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</si>
  <si>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</si>
  <si>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</si>
  <si>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</si>
  <si>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</si>
  <si>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</si>
  <si>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</si>
  <si>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</si>
  <si>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</si>
  <si>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</si>
  <si>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</si>
  <si>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</si>
  <si>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</si>
  <si>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</si>
  <si>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</si>
  <si>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</si>
  <si>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</si>
  <si>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</si>
  <si>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</si>
  <si>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</si>
  <si>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</si>
  <si>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</si>
  <si>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</si>
  <si>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</si>
  <si>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</si>
  <si>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</si>
  <si>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</si>
  <si>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</si>
  <si>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</si>
  <si>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</si>
  <si>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</si>
  <si>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</si>
  <si>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</si>
  <si>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</si>
  <si>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</si>
  <si>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</si>
  <si>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</si>
  <si>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</si>
  <si>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</si>
  <si>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</si>
  <si>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</si>
  <si>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</si>
  <si>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</si>
  <si>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</si>
  <si>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</si>
  <si>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</si>
  <si>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</si>
  <si>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</si>
  <si>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</si>
  <si>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</si>
  <si>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</si>
  <si>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</si>
  <si>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</si>
  <si>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</si>
  <si>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</si>
  <si>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</si>
  <si>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</si>
  <si>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</si>
  <si>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</si>
  <si>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</si>
  <si>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</si>
  <si>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</si>
  <si>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</si>
  <si>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</si>
  <si>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</si>
  <si>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</si>
  <si>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</si>
  <si>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</si>
  <si>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</si>
  <si>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</si>
  <si>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</si>
  <si>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</si>
  <si>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</si>
  <si>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</si>
  <si>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</si>
  <si>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</si>
  <si>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</si>
  <si>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</si>
  <si>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</si>
  <si>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</si>
  <si>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</si>
  <si>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</si>
  <si>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</si>
  <si>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</si>
  <si>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</si>
  <si>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</si>
  <si>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</si>
  <si>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</si>
  <si>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</si>
  <si>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</si>
  <si>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</si>
  <si>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</si>
  <si>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</si>
  <si>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</si>
  <si>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</si>
  <si>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</si>
  <si>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</si>
  <si>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</si>
  <si>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</si>
  <si>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</si>
  <si>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</si>
  <si>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</si>
  <si>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</si>
  <si>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</si>
  <si>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</si>
  <si>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</si>
  <si>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</si>
  <si>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</si>
  <si>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</si>
  <si>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</si>
  <si>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</si>
  <si>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</si>
  <si>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</si>
  <si>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</si>
  <si>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</si>
  <si>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</si>
  <si>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</si>
  <si>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</si>
  <si>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</si>
  <si>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</si>
  <si>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</si>
  <si>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</si>
  <si>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</si>
  <si>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</si>
  <si>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</si>
  <si>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</si>
  <si>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</si>
  <si>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</si>
  <si>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</si>
  <si>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</si>
  <si>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</si>
  <si>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</si>
  <si>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</si>
  <si>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</si>
  <si>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</si>
  <si>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</si>
  <si>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</si>
  <si>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</si>
  <si>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</si>
  <si>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</si>
  <si>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</si>
  <si>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</si>
  <si>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</si>
  <si>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</si>
  <si>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</si>
  <si>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</si>
  <si>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</si>
  <si>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</si>
  <si>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</si>
  <si>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</si>
  <si>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</si>
  <si>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</si>
  <si>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</si>
  <si>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</si>
  <si>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</si>
  <si>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</si>
  <si>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</si>
  <si>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</si>
  <si>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</si>
  <si>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</si>
  <si>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</si>
  <si>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</si>
  <si>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</si>
  <si>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</si>
  <si>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</si>
  <si>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</si>
  <si>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</si>
  <si>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</si>
  <si>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</si>
  <si>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</si>
  <si>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</si>
  <si>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</si>
  <si>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</si>
  <si>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</si>
  <si>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</si>
  <si>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</si>
  <si>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</si>
  <si>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</si>
  <si>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</si>
  <si>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</si>
  <si>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</si>
  <si>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</si>
  <si>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</si>
  <si>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</si>
  <si>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</si>
  <si>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</si>
  <si>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</si>
  <si>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</si>
  <si>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</si>
  <si>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</si>
  <si>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</si>
  <si>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</si>
  <si>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</si>
  <si>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</si>
  <si>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</si>
  <si>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</si>
  <si>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</si>
  <si>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</si>
  <si>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</si>
  <si>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</si>
  <si>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</si>
  <si>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</si>
  <si>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</si>
  <si>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</si>
  <si>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</si>
  <si>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</si>
  <si>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</si>
  <si>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</si>
  <si>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</si>
  <si>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</si>
  <si>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</si>
  <si>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</si>
  <si>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</si>
  <si>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</si>
  <si>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</si>
  <si>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</si>
  <si>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</si>
  <si>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</si>
  <si>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</si>
  <si>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</si>
  <si>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</si>
  <si>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</si>
  <si>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</si>
  <si>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</si>
  <si>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</si>
  <si>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</si>
  <si>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</si>
  <si>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</si>
  <si>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</si>
  <si>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</si>
  <si>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</si>
  <si>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</si>
  <si>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</si>
  <si>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</si>
  <si>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</si>
  <si>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</si>
  <si>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</si>
  <si>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</si>
  <si>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</si>
  <si>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</si>
  <si>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</si>
  <si>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</si>
  <si>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</si>
  <si>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</si>
  <si>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</si>
  <si>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</si>
  <si>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</si>
  <si>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</si>
  <si>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</si>
  <si>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</si>
  <si>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</si>
  <si>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</si>
  <si>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</si>
  <si>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</si>
  <si>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</si>
  <si>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</si>
  <si>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</si>
  <si>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</si>
  <si>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</si>
  <si>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</si>
  <si>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</si>
  <si>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</si>
  <si>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</si>
  <si>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</si>
  <si>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</si>
  <si>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</si>
  <si>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</si>
  <si>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</si>
  <si>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</si>
  <si>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</si>
  <si>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</si>
  <si>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</si>
  <si>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</si>
  <si>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</si>
  <si>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</si>
  <si>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</si>
  <si>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</si>
  <si>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</si>
  <si>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</si>
  <si>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</si>
  <si>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</si>
  <si>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</si>
  <si>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</si>
  <si>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</si>
  <si>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</si>
  <si>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</si>
  <si>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</si>
  <si>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</si>
  <si>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</si>
  <si>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</si>
  <si>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</si>
  <si>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</si>
  <si>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</si>
  <si>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</si>
  <si>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</si>
  <si>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</si>
  <si>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</si>
  <si>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</si>
  <si>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</si>
  <si>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</si>
  <si>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</si>
  <si>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</si>
  <si>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</si>
  <si>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</si>
  <si>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</si>
  <si>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</si>
  <si>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</si>
  <si>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</si>
  <si>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</si>
  <si>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</si>
  <si>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</si>
  <si>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</si>
  <si>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</si>
  <si>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</si>
  <si>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</si>
  <si>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</si>
  <si>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</si>
  <si>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</si>
  <si>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</si>
  <si>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</si>
  <si>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</si>
  <si>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</si>
  <si>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</si>
  <si>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</si>
  <si>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</si>
  <si>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</si>
  <si>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</si>
  <si>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</si>
  <si>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</si>
  <si>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</si>
  <si>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</si>
  <si>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</si>
  <si>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</si>
  <si>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</si>
  <si>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</si>
  <si>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</si>
  <si>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</si>
  <si>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</si>
  <si>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</si>
  <si>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</si>
  <si>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</si>
  <si>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</si>
  <si>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</si>
  <si>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</si>
  <si>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</si>
  <si>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</si>
  <si>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</si>
  <si>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</si>
  <si>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</si>
  <si>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</si>
  <si>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</si>
  <si>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</si>
  <si>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</si>
  <si>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</si>
  <si>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</si>
  <si>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</si>
  <si>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</si>
  <si>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</si>
  <si>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</si>
  <si>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</si>
  <si>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</si>
  <si>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</si>
  <si>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</si>
  <si>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</si>
  <si>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</si>
  <si>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</si>
  <si>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</si>
  <si>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</si>
  <si>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</si>
  <si>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</si>
  <si>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</si>
  <si>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</si>
  <si>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</si>
  <si>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</si>
  <si>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</si>
  <si>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</si>
  <si>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</si>
  <si>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</si>
  <si>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</si>
  <si>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</si>
  <si>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</si>
  <si>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</si>
  <si>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</si>
  <si>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</si>
  <si>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</si>
  <si>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</si>
  <si>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</si>
  <si>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</si>
  <si>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</si>
  <si>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</si>
  <si>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</si>
  <si>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</si>
  <si>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</si>
  <si>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</si>
  <si>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</si>
  <si>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</si>
  <si>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</si>
  <si>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</si>
  <si>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</si>
  <si>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</si>
  <si>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</si>
  <si>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</si>
  <si>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</si>
  <si>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</si>
  <si>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</si>
  <si>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</si>
  <si>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</si>
  <si>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</si>
  <si>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</si>
  <si>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</si>
  <si>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</si>
  <si>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</si>
  <si>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</si>
  <si>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</si>
  <si>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</si>
  <si>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</si>
  <si>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</si>
  <si>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</si>
  <si>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</si>
  <si>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</si>
  <si>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</si>
  <si>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</si>
  <si>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</si>
  <si>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</si>
  <si>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</si>
  <si>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</si>
  <si>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</si>
  <si>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</si>
  <si>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</si>
  <si>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</si>
  <si>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</si>
  <si>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</si>
  <si>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</si>
  <si>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</si>
  <si>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</si>
  <si>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</si>
  <si>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</si>
  <si>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</si>
  <si>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</si>
  <si>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</si>
  <si>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</si>
  <si>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</si>
  <si>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</si>
  <si>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</si>
  <si>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</si>
  <si>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</si>
  <si>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</si>
  <si>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</si>
  <si>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</si>
  <si>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</si>
  <si>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</si>
  <si>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</si>
  <si>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</si>
  <si>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</si>
  <si>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</si>
  <si>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</si>
  <si>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</si>
  <si>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</si>
  <si>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</si>
  <si>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</si>
  <si>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</si>
  <si>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</si>
  <si>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</si>
  <si>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</si>
  <si>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</si>
  <si>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</si>
  <si>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</si>
  <si>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</si>
  <si>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</si>
  <si>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</si>
  <si>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</si>
  <si>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</si>
  <si>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</si>
  <si>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</si>
  <si>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</si>
  <si>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</si>
  <si>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</si>
  <si>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</si>
  <si>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</si>
  <si>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</si>
  <si>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</si>
  <si>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</si>
  <si>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</si>
  <si>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</si>
  <si>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</si>
  <si>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</si>
  <si>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</si>
  <si>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</si>
  <si>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</si>
  <si>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</si>
  <si>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</si>
  <si>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</si>
  <si>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</si>
  <si>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</si>
  <si>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</si>
  <si>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</si>
  <si>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</si>
  <si>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</si>
  <si>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</si>
  <si>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</si>
  <si>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</si>
  <si>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</si>
  <si>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</si>
  <si>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</si>
  <si>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</si>
  <si>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</si>
  <si>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</si>
  <si>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</si>
  <si>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</si>
  <si>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</si>
  <si>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</si>
  <si>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</si>
  <si>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</si>
  <si>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</si>
  <si>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</si>
  <si>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</si>
  <si>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</si>
  <si>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</si>
  <si>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</si>
  <si>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</si>
  <si>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</si>
  <si>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</si>
  <si>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</si>
  <si>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</si>
  <si>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</si>
  <si>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</si>
  <si>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</si>
  <si>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</si>
  <si>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</si>
  <si>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</si>
  <si>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</si>
  <si>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</si>
  <si>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</si>
  <si>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</si>
  <si>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</si>
  <si>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</si>
  <si>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</si>
  <si>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</si>
  <si>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</si>
  <si>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</si>
  <si>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</si>
  <si>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</si>
  <si>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</si>
  <si>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</si>
  <si>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</si>
  <si>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</si>
  <si>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</si>
  <si>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</si>
  <si>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</si>
  <si>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</si>
  <si>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</si>
  <si>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</si>
  <si>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</si>
  <si>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</si>
  <si>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</si>
  <si>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</si>
  <si>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</si>
  <si>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</si>
  <si>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</si>
  <si>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</si>
  <si>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</si>
  <si>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</si>
  <si>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</si>
  <si>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</si>
  <si>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</si>
  <si>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</si>
  <si>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</si>
  <si>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</si>
  <si>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</si>
  <si>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</si>
  <si>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</si>
  <si>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</si>
  <si>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</si>
  <si>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</si>
  <si>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</si>
  <si>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</si>
  <si>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</si>
  <si>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</si>
  <si>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</si>
  <si>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</si>
  <si>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</si>
  <si>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</si>
  <si>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</si>
  <si>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</si>
  <si>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</si>
  <si>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</si>
  <si>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</si>
  <si>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</si>
  <si>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</si>
  <si>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</si>
  <si>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</si>
  <si>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</si>
  <si>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</si>
  <si>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</si>
  <si>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</si>
  <si>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</si>
  <si>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</si>
  <si>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</si>
  <si>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</si>
  <si>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</si>
  <si>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</si>
  <si>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</si>
  <si>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</si>
  <si>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</si>
  <si>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</si>
  <si>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</si>
  <si>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</si>
  <si>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</si>
  <si>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</si>
  <si>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</si>
  <si>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</si>
  <si>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</si>
  <si>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</si>
  <si>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</si>
  <si>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</si>
  <si>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</si>
  <si>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</si>
  <si>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</si>
  <si>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</si>
  <si>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</si>
  <si>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</si>
  <si>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</si>
  <si>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</si>
  <si>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</si>
  <si>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</si>
  <si>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</si>
  <si>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</si>
  <si>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</si>
  <si>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</si>
  <si>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</si>
  <si>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</si>
  <si>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</si>
  <si>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</si>
  <si>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</si>
  <si>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</si>
  <si>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</si>
  <si>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</si>
  <si>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</si>
  <si>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</si>
  <si>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</si>
  <si>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</si>
  <si>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</si>
  <si>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</si>
  <si>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</si>
  <si>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</si>
  <si>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</si>
  <si>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</si>
  <si>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</si>
  <si>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</si>
  <si>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</si>
  <si>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</si>
  <si>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</si>
  <si>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</si>
  <si>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</si>
  <si>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</si>
  <si>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</si>
  <si>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</si>
  <si>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</si>
  <si>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</si>
  <si>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</si>
  <si>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</si>
  <si>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</si>
  <si>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</si>
  <si>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</si>
  <si>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</si>
  <si>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</si>
  <si>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</si>
  <si>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</si>
  <si>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</si>
  <si>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</si>
  <si>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</si>
  <si>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</si>
  <si>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</si>
  <si>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</si>
  <si>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</si>
  <si>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</si>
  <si>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</si>
  <si>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</si>
  <si>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</si>
  <si>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</si>
  <si>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</si>
  <si>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</si>
  <si>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</si>
  <si>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</si>
  <si>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</si>
  <si>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</si>
  <si>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</si>
  <si>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</si>
  <si>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</si>
  <si>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</si>
  <si>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</si>
  <si>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</si>
  <si>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</si>
  <si>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</si>
  <si>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</si>
  <si>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</si>
  <si>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</si>
  <si>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</si>
  <si>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</si>
  <si>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</si>
  <si>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</si>
  <si>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</si>
  <si>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</si>
  <si>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</si>
  <si>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</si>
  <si>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</si>
  <si>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</si>
  <si>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</si>
  <si>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</si>
  <si>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</si>
  <si>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</si>
  <si>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</si>
  <si>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</si>
  <si>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</si>
  <si>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</si>
  <si>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</si>
  <si>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</si>
  <si>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</si>
  <si>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</si>
  <si>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</si>
  <si>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</si>
  <si>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</si>
  <si>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</si>
  <si>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</si>
  <si>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</si>
  <si>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</si>
  <si>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</si>
  <si>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</si>
  <si>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</si>
  <si>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</si>
  <si>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</si>
  <si>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</si>
  <si>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</si>
  <si>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</si>
  <si>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</si>
  <si>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</si>
  <si>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</si>
  <si>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</si>
  <si>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</si>
  <si>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</si>
  <si>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</si>
  <si>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</si>
  <si>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</si>
  <si>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</si>
  <si>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</si>
  <si>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</si>
  <si>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</si>
  <si>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</si>
  <si>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</si>
  <si>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</si>
  <si>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</si>
  <si>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</si>
  <si>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</si>
  <si>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</si>
  <si>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</si>
  <si>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</si>
  <si>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</si>
  <si>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</si>
  <si>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</si>
  <si>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</si>
  <si>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</si>
  <si>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</si>
  <si>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</si>
  <si>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</si>
  <si>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</si>
  <si>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</si>
  <si>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</si>
  <si>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</si>
  <si>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</si>
  <si>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</si>
  <si>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</si>
  <si>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</si>
  <si>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</si>
  <si>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</si>
  <si>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</si>
  <si>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</si>
  <si>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</si>
  <si>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</si>
  <si>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</si>
  <si>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</si>
  <si>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</si>
  <si>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</si>
  <si>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</si>
  <si>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</si>
  <si>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</si>
  <si>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</si>
  <si>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</si>
  <si>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</si>
  <si>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</si>
  <si>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</si>
  <si>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</si>
  <si>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</si>
  <si>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</si>
  <si>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</si>
  <si>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</si>
  <si>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</si>
  <si>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</si>
  <si>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</si>
  <si>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</si>
  <si>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</si>
  <si>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</si>
  <si>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</si>
  <si>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</si>
  <si>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</si>
  <si>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</si>
  <si>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</si>
  <si>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</si>
  <si>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</si>
  <si>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</si>
  <si>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</si>
  <si>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</si>
  <si>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</si>
  <si>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</si>
  <si>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</si>
  <si>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</si>
  <si>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</si>
  <si>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</si>
  <si>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</si>
  <si>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</si>
  <si>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</si>
  <si>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</si>
  <si>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</si>
  <si>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</si>
  <si>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</si>
  <si>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</si>
  <si>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</si>
  <si>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</si>
  <si>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</si>
  <si>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</si>
  <si>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</si>
  <si>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</si>
  <si>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</si>
  <si>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</si>
  <si>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</si>
  <si>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</si>
  <si>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</si>
  <si>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</si>
  <si>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</si>
  <si>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</si>
  <si>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</si>
  <si>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</si>
  <si>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</si>
  <si>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</si>
  <si>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</si>
  <si>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</si>
  <si>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</si>
  <si>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</si>
  <si>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</si>
  <si>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</si>
  <si>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</si>
  <si>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</si>
  <si>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</si>
  <si>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</si>
  <si>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</si>
  <si>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</si>
  <si>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</si>
  <si>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</si>
  <si>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</si>
  <si>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</si>
  <si>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</si>
  <si>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</si>
  <si>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</si>
  <si>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</si>
  <si>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</si>
  <si>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</si>
  <si>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</si>
  <si>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</si>
  <si>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</si>
  <si>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</si>
  <si>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</si>
  <si>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</si>
  <si>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</si>
  <si>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</si>
  <si>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</si>
  <si>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</si>
  <si>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</si>
  <si>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</si>
  <si>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</si>
  <si>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</si>
  <si>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</si>
  <si>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</si>
  <si>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</si>
  <si>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</si>
  <si>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</si>
  <si>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</si>
  <si>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</si>
  <si>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</si>
  <si>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</si>
  <si>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</si>
  <si>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</si>
  <si>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</si>
  <si>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</si>
  <si>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</si>
  <si>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</si>
  <si>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</si>
  <si>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</si>
  <si>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</si>
  <si>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</si>
  <si>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</si>
  <si>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</si>
  <si>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</si>
  <si>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</si>
  <si>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</si>
  <si>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</si>
  <si>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</si>
  <si>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</si>
  <si>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</si>
  <si>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</si>
  <si>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</si>
  <si>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</si>
  <si>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</si>
  <si>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</si>
  <si>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</si>
  <si>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</si>
  <si>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</si>
  <si>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</si>
  <si>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</si>
  <si>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</si>
  <si>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</si>
  <si>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</si>
  <si>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</si>
  <si>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</si>
  <si>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</si>
  <si>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</si>
  <si>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</si>
  <si>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</si>
  <si>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</si>
  <si>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</si>
  <si>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</si>
  <si>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</si>
  <si>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</si>
  <si>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</si>
  <si>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</si>
  <si>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</si>
  <si>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</si>
  <si>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</si>
  <si>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</si>
  <si>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</si>
  <si>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</si>
  <si>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</si>
  <si>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</si>
  <si>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</si>
  <si>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</si>
  <si>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</si>
  <si>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</si>
  <si>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</si>
  <si>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</si>
  <si>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</si>
  <si>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</si>
  <si>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</si>
  <si>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</si>
  <si>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</si>
  <si>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</si>
  <si>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</si>
  <si>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</si>
  <si>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</si>
  <si>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</si>
  <si>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</si>
  <si>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</si>
  <si>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</si>
  <si>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</si>
  <si>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</si>
  <si>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</si>
  <si>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</si>
  <si>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</si>
  <si>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</si>
  <si>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</si>
  <si>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</si>
  <si>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</si>
  <si>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</si>
  <si>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</si>
  <si>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</si>
  <si>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</si>
  <si>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</si>
  <si>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</si>
  <si>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</si>
  <si>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</si>
  <si>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</si>
  <si>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</si>
  <si>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</si>
  <si>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</si>
  <si>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</si>
  <si>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</si>
  <si>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</si>
  <si>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</si>
  <si>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</si>
  <si>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</si>
  <si>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</si>
  <si>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</si>
  <si>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</si>
  <si>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</si>
  <si>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</si>
  <si>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</si>
  <si>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</si>
  <si>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</si>
  <si>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</si>
  <si>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</si>
  <si>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</si>
  <si>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</si>
  <si>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</si>
  <si>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</si>
  <si>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</si>
  <si>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</si>
  <si>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</si>
  <si>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</si>
  <si>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</si>
  <si>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</si>
  <si>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</si>
  <si>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</si>
  <si>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</si>
  <si>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</si>
  <si>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</si>
  <si>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</si>
  <si>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</si>
  <si>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</si>
  <si>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</si>
  <si>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</si>
  <si>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</si>
  <si>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</si>
  <si>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</si>
  <si>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</si>
  <si>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</si>
  <si>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</si>
  <si>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</si>
  <si>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</si>
  <si>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</si>
  <si>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</si>
  <si>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</si>
  <si>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</si>
  <si>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</si>
  <si>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</si>
  <si>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</si>
  <si>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</si>
  <si>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</si>
  <si>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</si>
  <si>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</si>
  <si>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</si>
  <si>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</si>
  <si>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</si>
  <si>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</si>
  <si>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</si>
  <si>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</si>
  <si>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</si>
  <si>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</si>
  <si>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</si>
  <si>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</si>
  <si>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</si>
  <si>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</si>
  <si>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</si>
  <si>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</si>
  <si>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</si>
  <si>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</si>
  <si>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</si>
  <si>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</si>
  <si>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</si>
  <si>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</si>
  <si>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</si>
  <si>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</si>
  <si>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</si>
  <si>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</si>
  <si>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</si>
  <si>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</si>
  <si>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</si>
  <si>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</si>
  <si>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</si>
  <si>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</si>
  <si>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</si>
  <si>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</si>
  <si>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</si>
  <si>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</si>
  <si>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</si>
  <si>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</si>
  <si>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</si>
  <si>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</si>
  <si>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</si>
  <si>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</si>
  <si>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</si>
  <si>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</si>
  <si>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</si>
  <si>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</si>
  <si>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</si>
  <si>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</si>
  <si>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</si>
  <si>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</si>
  <si>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</si>
  <si>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</si>
  <si>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</si>
  <si>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</si>
  <si>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</si>
  <si>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</si>
  <si>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</si>
  <si>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</si>
  <si>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</si>
  <si>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</si>
  <si>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</si>
  <si>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</si>
  <si>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</si>
  <si>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</si>
  <si>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</si>
  <si>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</si>
  <si>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</si>
  <si>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</si>
  <si>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</si>
  <si>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</si>
  <si>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</si>
  <si>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</si>
  <si>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</si>
  <si>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</si>
  <si>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</si>
  <si>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</si>
  <si>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</si>
  <si>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</si>
  <si>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</si>
  <si>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</si>
  <si>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</si>
  <si>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</si>
  <si>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</si>
  <si>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</si>
  <si>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</si>
  <si>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</si>
  <si>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</si>
  <si>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</si>
  <si>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</si>
  <si>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</si>
  <si>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</si>
  <si>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</si>
  <si>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</si>
  <si>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</si>
  <si>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</si>
  <si>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</si>
  <si>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</si>
  <si>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</si>
  <si>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</si>
  <si>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</si>
  <si>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</si>
  <si>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</si>
  <si>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</si>
  <si>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</si>
  <si>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</si>
  <si>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</si>
  <si>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</si>
  <si>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</si>
  <si>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</si>
  <si>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</si>
  <si>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</si>
  <si>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</si>
  <si>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</si>
  <si>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</si>
  <si>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</si>
  <si>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</si>
  <si>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</si>
  <si>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</si>
  <si>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</si>
  <si>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</si>
  <si>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</si>
  <si>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</si>
  <si>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</si>
  <si>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</si>
  <si>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</si>
  <si>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</si>
  <si>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</si>
  <si>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</si>
  <si>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</si>
  <si>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</si>
  <si>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</si>
  <si>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</si>
  <si>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</si>
  <si>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</si>
  <si>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</si>
  <si>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</si>
  <si>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</si>
  <si>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</si>
  <si>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</si>
  <si>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</si>
  <si>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</si>
  <si>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</si>
  <si>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</si>
  <si>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</si>
  <si>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</si>
  <si>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</si>
  <si>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</si>
  <si>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</si>
  <si>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</si>
  <si>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</si>
  <si>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</si>
  <si>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</si>
  <si>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</si>
  <si>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</si>
  <si>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</si>
  <si>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</si>
  <si>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</si>
  <si>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</si>
  <si>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</si>
  <si>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</si>
  <si>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</si>
  <si>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</si>
  <si>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</si>
  <si>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</si>
  <si>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</si>
  <si>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</si>
  <si>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</si>
  <si>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</si>
  <si>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</si>
  <si>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</si>
  <si>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</si>
  <si>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</si>
  <si>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</si>
  <si>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</si>
  <si>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</si>
  <si>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</si>
  <si>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</si>
  <si>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</si>
  <si>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</si>
  <si>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</si>
  <si>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</si>
  <si>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</si>
  <si>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</si>
  <si>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</si>
  <si>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</si>
  <si>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</si>
  <si>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</si>
  <si>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</si>
  <si>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</si>
  <si>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</si>
  <si>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</si>
  <si>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</si>
  <si>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</si>
  <si>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</si>
  <si>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</si>
  <si>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</si>
  <si>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</si>
  <si>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</si>
  <si>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</si>
  <si>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</si>
  <si>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</si>
  <si>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</si>
  <si>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</si>
  <si>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</si>
  <si>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</si>
  <si>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</si>
  <si>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</si>
  <si>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</si>
  <si>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</si>
  <si>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</si>
  <si>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</si>
  <si>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</si>
  <si>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</si>
  <si>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</si>
  <si>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</si>
  <si>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</si>
  <si>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</si>
  <si>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</si>
  <si>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</si>
  <si>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</si>
  <si>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</si>
  <si>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</si>
  <si>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</si>
  <si>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</si>
  <si>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</si>
  <si>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</si>
  <si>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</si>
  <si>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</si>
  <si>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</si>
  <si>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</si>
  <si>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</si>
  <si>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</si>
  <si>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</si>
  <si>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</si>
  <si>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</si>
  <si>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</si>
  <si>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</si>
  <si>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</si>
  <si>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</si>
  <si>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</si>
  <si>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</si>
  <si>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</si>
  <si>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</si>
  <si>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</si>
  <si>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</si>
  <si>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</si>
  <si>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</si>
  <si>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</si>
  <si>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</si>
  <si>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</si>
  <si>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</si>
  <si>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</si>
  <si>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</si>
  <si>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</si>
  <si>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</si>
  <si>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</si>
  <si>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</si>
  <si>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</si>
  <si>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</si>
  <si>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</si>
  <si>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</si>
  <si>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</si>
  <si>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</si>
  <si>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</si>
  <si>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</si>
  <si>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</si>
  <si>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</si>
  <si>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</si>
  <si>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</si>
  <si>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</si>
  <si>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</si>
  <si>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</si>
  <si>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</si>
  <si>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</si>
  <si>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</si>
  <si>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</si>
  <si>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</si>
  <si>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</si>
  <si>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</si>
  <si>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</si>
  <si>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</si>
  <si>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</si>
  <si>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</si>
  <si>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</si>
  <si>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</si>
  <si>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</si>
  <si>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</si>
  <si>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</si>
  <si>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</si>
  <si>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</si>
  <si>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</si>
  <si>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</si>
  <si>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</si>
  <si>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</si>
  <si>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</si>
  <si>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</si>
  <si>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</si>
  <si>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</si>
  <si>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</si>
  <si>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</si>
  <si>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</si>
  <si>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</si>
  <si>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</si>
  <si>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</si>
  <si>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</si>
  <si>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</si>
  <si>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</si>
  <si>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</si>
  <si>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</si>
  <si>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</si>
  <si>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</si>
  <si>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</si>
  <si>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</si>
  <si>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</si>
  <si>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</si>
  <si>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</si>
  <si>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</si>
  <si>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</si>
  <si>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</si>
  <si>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</si>
  <si>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</si>
  <si>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</si>
  <si>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</si>
  <si>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</si>
  <si>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</si>
  <si>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</si>
  <si>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</si>
  <si>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</si>
  <si>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</si>
  <si>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</si>
  <si>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</si>
  <si>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</si>
  <si>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</si>
  <si>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</si>
  <si>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</si>
  <si>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</si>
  <si>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</si>
  <si>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</si>
  <si>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</si>
  <si>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</si>
  <si>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</si>
  <si>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</si>
  <si>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</si>
  <si>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</si>
  <si>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</si>
  <si>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</si>
  <si>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</si>
  <si>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</si>
  <si>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</si>
  <si>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</si>
  <si>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</si>
  <si>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</si>
  <si>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</si>
  <si>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</si>
  <si>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</si>
  <si>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</si>
  <si>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</si>
  <si>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</si>
  <si>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</si>
  <si>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</si>
  <si>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</si>
  <si>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</si>
  <si>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</si>
  <si>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</si>
  <si>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</si>
  <si>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</si>
  <si>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</si>
  <si>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</si>
  <si>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</si>
  <si>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</si>
  <si>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</si>
  <si>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</si>
  <si>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</si>
  <si>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</si>
  <si>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</si>
  <si>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</si>
  <si>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</si>
  <si>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</si>
  <si>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</si>
  <si>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</si>
  <si>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</si>
  <si>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</si>
  <si>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</si>
  <si>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</si>
  <si>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</si>
  <si>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</si>
  <si>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</si>
  <si>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</si>
  <si>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</si>
  <si>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</si>
  <si>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</si>
  <si>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</si>
  <si>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</si>
  <si>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</si>
  <si>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</si>
  <si>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</si>
  <si>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</si>
  <si>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</si>
  <si>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</si>
  <si>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</si>
  <si>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</si>
  <si>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</si>
  <si>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</si>
  <si>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</si>
  <si>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</si>
  <si>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</si>
  <si>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</si>
  <si>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</si>
  <si>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</si>
  <si>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</si>
  <si>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</si>
  <si>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</si>
  <si>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</si>
  <si>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</si>
  <si>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</si>
  <si>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</si>
  <si>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</si>
  <si>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</si>
  <si>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</si>
  <si>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</si>
  <si>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</si>
  <si>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</si>
  <si>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</si>
  <si>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</si>
  <si>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</si>
  <si>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</si>
  <si>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</si>
  <si>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</si>
  <si>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</si>
  <si>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</si>
  <si>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</si>
  <si>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</si>
  <si>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</si>
  <si>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</si>
  <si>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</si>
  <si>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</si>
  <si>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</si>
  <si>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</si>
  <si>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</si>
  <si>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</si>
  <si>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</si>
  <si>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</si>
  <si>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</si>
  <si>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</si>
  <si>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</si>
  <si>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</si>
  <si>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</si>
  <si>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</si>
  <si>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</si>
  <si>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</si>
  <si>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</si>
  <si>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</si>
  <si>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</si>
  <si>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</si>
  <si>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</si>
  <si>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</si>
  <si>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</si>
  <si>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</si>
  <si>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</si>
  <si>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</si>
  <si>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</si>
  <si>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</si>
  <si>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</si>
  <si>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</si>
  <si>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</si>
  <si>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</si>
  <si>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</si>
  <si>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</si>
  <si>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</si>
  <si>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</si>
  <si>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</si>
  <si>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</si>
  <si>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</si>
  <si>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</si>
  <si>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</si>
  <si>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</si>
  <si>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</si>
  <si>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</si>
  <si>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</si>
  <si>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</si>
  <si>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</si>
  <si>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</si>
  <si>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</si>
  <si>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</si>
  <si>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</si>
  <si>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</si>
  <si>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</si>
  <si>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</si>
  <si>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</si>
  <si>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</si>
  <si>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</si>
  <si>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</si>
  <si>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</si>
  <si>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</si>
  <si>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</si>
  <si>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</si>
  <si>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</si>
  <si>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</si>
  <si>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</si>
  <si>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</si>
  <si>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</si>
  <si>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</si>
  <si>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</si>
  <si>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</si>
  <si>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</si>
  <si>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</si>
  <si>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</si>
  <si>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</si>
  <si>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</si>
  <si>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</si>
  <si>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</si>
  <si>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</si>
  <si>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</si>
  <si>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</si>
  <si>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</si>
  <si>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</si>
  <si>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</si>
  <si>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</si>
  <si>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</si>
  <si>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</si>
  <si>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</si>
  <si>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</si>
  <si>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</si>
  <si>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</si>
  <si>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</si>
  <si>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</si>
  <si>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</si>
  <si>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</si>
  <si>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</si>
  <si>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</si>
  <si>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</si>
  <si>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</si>
  <si>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</si>
  <si>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</si>
  <si>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</si>
  <si>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</si>
  <si>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</si>
  <si>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</si>
  <si>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</si>
  <si>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</si>
  <si>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</si>
  <si>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</si>
  <si>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</si>
  <si>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</si>
  <si>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</si>
  <si>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</si>
  <si>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</si>
  <si>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</si>
  <si>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</si>
  <si>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</si>
  <si>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</si>
  <si>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</si>
  <si>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</si>
  <si>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</si>
  <si>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</si>
  <si>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</si>
  <si>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</si>
  <si>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</si>
  <si>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</si>
  <si>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</si>
  <si>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</si>
  <si>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</si>
  <si>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</si>
  <si>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</si>
  <si>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</si>
  <si>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</si>
  <si>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</si>
  <si>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</si>
  <si>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</si>
  <si>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</si>
  <si>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</si>
  <si>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</si>
  <si>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</si>
  <si>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</si>
  <si>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</si>
  <si>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</si>
  <si>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</si>
  <si>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</si>
  <si>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</si>
  <si>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</si>
  <si>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</si>
  <si>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</si>
  <si>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</si>
  <si>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</si>
  <si>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</si>
  <si>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</si>
  <si>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</si>
  <si>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</si>
  <si>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</si>
  <si>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</si>
  <si>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</si>
  <si>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</si>
  <si>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</si>
  <si>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</si>
  <si>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</si>
  <si>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</si>
  <si>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</si>
  <si>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</si>
  <si>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</si>
  <si>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</si>
  <si>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</si>
  <si>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</si>
  <si>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</si>
  <si>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</si>
  <si>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</si>
  <si>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</si>
  <si>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</si>
  <si>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</si>
  <si>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</si>
  <si>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</si>
  <si>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</si>
  <si>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</si>
  <si>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</si>
  <si>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</si>
  <si>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</si>
  <si>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</si>
  <si>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</si>
  <si>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</si>
  <si>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</si>
  <si>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</si>
  <si>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</si>
  <si>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</si>
  <si>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</si>
  <si>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</si>
  <si>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</si>
  <si>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</si>
  <si>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</si>
  <si>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</si>
  <si>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</si>
  <si>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</si>
  <si>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</si>
  <si>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</si>
  <si>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</si>
  <si>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</si>
  <si>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</si>
  <si>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</si>
  <si>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</si>
  <si>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</si>
  <si>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</si>
  <si>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</si>
  <si>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</si>
  <si>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</si>
  <si>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</si>
  <si>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</si>
  <si>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</si>
  <si>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</si>
  <si>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</si>
  <si>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</si>
  <si>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</si>
  <si>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</si>
  <si>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</si>
  <si>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</si>
  <si>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</si>
  <si>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</si>
  <si>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</si>
  <si>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</si>
  <si>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</si>
  <si>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</si>
  <si>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</si>
  <si>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</si>
  <si>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</si>
  <si>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</si>
  <si>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</si>
  <si>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</si>
  <si>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</si>
  <si>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</si>
  <si>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</si>
  <si>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</si>
  <si>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</si>
  <si>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</si>
  <si>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</si>
  <si>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</si>
  <si>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</si>
  <si>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</si>
  <si>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</si>
  <si>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</si>
  <si>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</si>
  <si>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</si>
  <si>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</si>
  <si>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</si>
  <si>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</si>
  <si>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</si>
  <si>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</si>
  <si>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</si>
  <si>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</si>
  <si>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</si>
  <si>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</si>
  <si>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</si>
  <si>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</si>
  <si>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</si>
  <si>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</si>
  <si>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</si>
  <si>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</si>
  <si>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</si>
  <si>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</si>
  <si>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</si>
  <si>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</si>
  <si>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</si>
  <si>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</si>
  <si>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</si>
  <si>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</si>
  <si>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</si>
  <si>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</si>
  <si>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</si>
  <si>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</si>
  <si>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</si>
  <si>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</si>
  <si>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</si>
  <si>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</si>
  <si>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</si>
  <si>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</si>
  <si>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</si>
  <si>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</si>
  <si>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</si>
  <si>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</si>
  <si>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</si>
  <si>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</si>
  <si>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</si>
  <si>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</si>
  <si>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</si>
  <si>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</si>
  <si>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</si>
  <si>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</si>
  <si>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</si>
  <si>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</si>
  <si>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</si>
  <si>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</si>
  <si>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</si>
  <si>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</si>
  <si>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</si>
  <si>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</si>
  <si>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</si>
  <si>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</si>
  <si>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</si>
  <si>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</si>
  <si>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</si>
  <si>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</si>
  <si>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</si>
  <si>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</si>
  <si>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</si>
  <si>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</si>
  <si>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</si>
  <si>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</si>
  <si>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</si>
  <si>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</si>
  <si>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</si>
  <si>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</si>
  <si>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</si>
  <si>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</si>
  <si>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</si>
  <si>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</si>
  <si>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</si>
  <si>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</si>
  <si>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</si>
  <si>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</si>
  <si>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</si>
  <si>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</si>
  <si>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</si>
  <si>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</si>
  <si>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</si>
  <si>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</si>
  <si>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</si>
  <si>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</si>
  <si>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</si>
  <si>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</si>
  <si>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</si>
  <si>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</si>
  <si>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</si>
  <si>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</si>
  <si>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</si>
  <si>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</si>
  <si>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</si>
  <si>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</si>
  <si>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</si>
  <si>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</si>
  <si>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</si>
  <si>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</si>
  <si>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</si>
  <si>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</si>
  <si>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</si>
  <si>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</si>
  <si>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</si>
  <si>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</si>
  <si>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</si>
  <si>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</si>
  <si>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</si>
  <si>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</si>
  <si>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</si>
  <si>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</si>
  <si>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</si>
  <si>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</si>
  <si>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</si>
  <si>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</si>
  <si>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</si>
  <si>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</si>
  <si>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</si>
  <si>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</si>
  <si>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</si>
  <si>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</si>
  <si>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</si>
  <si>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</si>
  <si>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</si>
  <si>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</si>
  <si>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</si>
  <si>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</si>
  <si>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</si>
  <si>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</si>
  <si>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</si>
  <si>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</si>
  <si>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</si>
  <si>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</si>
  <si>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</si>
  <si>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</si>
  <si>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</si>
  <si>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</si>
  <si>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</si>
  <si>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</si>
  <si>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</si>
  <si>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</si>
  <si>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</si>
  <si>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</si>
  <si>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</si>
  <si>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</si>
  <si>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</si>
  <si>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</si>
  <si>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</si>
  <si>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</si>
  <si>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</si>
  <si>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</si>
  <si>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</si>
  <si>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</si>
  <si>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</si>
  <si>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</si>
  <si>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</si>
  <si>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</si>
  <si>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</si>
  <si>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</si>
  <si>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</si>
  <si>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</si>
  <si>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</si>
  <si>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</si>
  <si>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</si>
  <si>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</si>
  <si>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</si>
  <si>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</si>
  <si>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</si>
  <si>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</si>
  <si>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</si>
  <si>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</si>
  <si>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</si>
  <si>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</si>
  <si>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</si>
  <si>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</si>
  <si>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</si>
  <si>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</si>
  <si>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</si>
  <si>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</si>
  <si>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</si>
  <si>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</si>
  <si>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</si>
  <si>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</si>
  <si>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</si>
  <si>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</si>
  <si>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</si>
  <si>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</si>
  <si>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</si>
  <si>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</si>
  <si>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</si>
  <si>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</si>
  <si>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</si>
  <si>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</si>
  <si>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</si>
  <si>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</si>
  <si>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</si>
  <si>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</si>
  <si>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</si>
  <si>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</si>
  <si>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</si>
  <si>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</si>
  <si>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</si>
  <si>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</si>
  <si>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</si>
  <si>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</si>
  <si>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</si>
  <si>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</si>
  <si>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</si>
  <si>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</si>
  <si>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</si>
  <si>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</si>
  <si>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</si>
  <si>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</si>
  <si>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</si>
  <si>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</si>
  <si>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</si>
  <si>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</si>
  <si>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</si>
  <si>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</si>
  <si>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</si>
  <si>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</si>
  <si>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</si>
  <si>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</si>
  <si>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</si>
  <si>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</si>
  <si>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</si>
  <si>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</si>
  <si>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</si>
  <si>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</si>
  <si>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</si>
  <si>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</si>
  <si>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</si>
  <si>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</si>
  <si>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</si>
  <si>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</si>
  <si>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</si>
  <si>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</si>
  <si>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</si>
  <si>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</si>
  <si>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</si>
  <si>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</si>
  <si>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</si>
  <si>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</si>
  <si>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</si>
  <si>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</si>
  <si>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</si>
  <si>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</si>
  <si>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</si>
  <si>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</si>
  <si>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</si>
  <si>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</si>
  <si>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</si>
  <si>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</si>
  <si>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</si>
  <si>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</si>
  <si>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</si>
  <si>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</si>
  <si>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</si>
  <si>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</si>
  <si>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</si>
  <si>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</si>
  <si>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</si>
  <si>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</si>
  <si>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</si>
  <si>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</si>
  <si>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</si>
  <si>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</si>
  <si>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</si>
  <si>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</si>
  <si>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</si>
  <si>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</si>
  <si>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</si>
  <si>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</si>
  <si>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</si>
  <si>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</si>
  <si>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</si>
  <si>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</si>
  <si>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</si>
  <si>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</si>
  <si>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</si>
  <si>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</si>
  <si>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</si>
  <si>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</si>
  <si>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</si>
  <si>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</si>
  <si>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</si>
  <si>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</si>
  <si>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</si>
  <si>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</si>
  <si>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</si>
  <si>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</si>
  <si>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</si>
  <si>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</si>
  <si>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</si>
  <si>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</si>
  <si>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</si>
  <si>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</si>
  <si>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</si>
  <si>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</si>
  <si>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</si>
  <si>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</si>
  <si>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</si>
  <si>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</si>
  <si>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</si>
  <si>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</si>
  <si>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</si>
  <si>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</si>
  <si>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</si>
  <si>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</si>
  <si>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</si>
  <si>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</si>
  <si>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</si>
  <si>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</si>
  <si>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</si>
  <si>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</si>
  <si>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</si>
  <si>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</si>
  <si>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</si>
  <si>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</si>
  <si>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</si>
  <si>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</si>
  <si>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</si>
  <si>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</si>
  <si>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</si>
  <si>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</si>
  <si>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</si>
  <si>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</si>
  <si>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</si>
  <si>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</si>
  <si>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</si>
  <si>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</si>
  <si>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</si>
  <si>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</si>
  <si>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</si>
  <si>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</si>
  <si>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</si>
  <si>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</si>
  <si>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</si>
  <si>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</si>
  <si>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</si>
  <si>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</si>
  <si>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</si>
  <si>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</si>
  <si>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</si>
  <si>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</si>
  <si>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</si>
  <si>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</si>
  <si>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</si>
  <si>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</si>
  <si>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</si>
  <si>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</si>
  <si>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</si>
  <si>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</si>
  <si>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</si>
  <si>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</si>
  <si>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</si>
  <si>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</si>
  <si>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</si>
  <si>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</si>
  <si>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</si>
  <si>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</si>
  <si>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</si>
  <si>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</si>
  <si>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</si>
  <si>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</si>
  <si>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</si>
  <si>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</si>
  <si>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</si>
  <si>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</si>
  <si>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</si>
  <si>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</si>
  <si>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</si>
  <si>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</si>
  <si>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</si>
  <si>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</si>
  <si>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</si>
  <si>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</si>
  <si>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</si>
  <si>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</si>
  <si>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</si>
  <si>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</si>
  <si>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</si>
  <si>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</si>
  <si>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</si>
  <si>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</si>
  <si>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</si>
  <si>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</si>
  <si>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</si>
  <si>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</si>
  <si>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</si>
  <si>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</si>
  <si>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</si>
  <si>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</si>
  <si>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</si>
  <si>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</si>
  <si>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</si>
  <si>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</si>
  <si>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</si>
  <si>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</si>
  <si>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</si>
  <si>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</si>
  <si>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</si>
  <si>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</si>
  <si>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</si>
  <si>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</si>
  <si>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</si>
  <si>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</si>
  <si>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</si>
  <si>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</si>
  <si>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</si>
  <si>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</si>
  <si>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</si>
  <si>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</si>
  <si>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</si>
  <si>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</si>
  <si>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</si>
  <si>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</si>
  <si>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</si>
  <si>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</si>
  <si>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</si>
  <si>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</si>
  <si>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</si>
  <si>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</si>
  <si>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</si>
  <si>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</si>
  <si>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</si>
  <si>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</si>
  <si>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</si>
  <si>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</si>
  <si>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</si>
  <si>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</si>
  <si>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</si>
  <si>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</si>
  <si>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</si>
  <si>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</si>
  <si>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</si>
  <si>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</si>
  <si>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</si>
  <si>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</si>
  <si>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</si>
  <si>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</si>
  <si>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</si>
  <si>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</si>
  <si>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</si>
  <si>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</si>
  <si>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</si>
  <si>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</si>
  <si>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</si>
  <si>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</si>
  <si>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</si>
  <si>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</si>
  <si>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</si>
  <si>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</si>
  <si>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</si>
  <si>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</si>
  <si>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</si>
  <si>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</si>
  <si>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</si>
  <si>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</si>
  <si>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</si>
  <si>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</si>
  <si>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</si>
  <si>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</si>
  <si>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</si>
  <si>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</si>
  <si>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</si>
  <si>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</si>
  <si>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</si>
  <si>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</si>
  <si>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</si>
  <si>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</si>
  <si>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</si>
  <si>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</si>
  <si>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</si>
  <si>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</si>
  <si>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</si>
  <si>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</si>
  <si>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</si>
  <si>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</si>
  <si>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</si>
  <si>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</si>
  <si>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</si>
  <si>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</si>
  <si>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</si>
  <si>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</si>
  <si>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</si>
  <si>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</si>
  <si>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</si>
  <si>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</si>
  <si>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</si>
  <si>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</si>
  <si>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</si>
  <si>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</si>
  <si>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</si>
  <si>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</si>
  <si>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</si>
  <si>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</si>
  <si>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</si>
  <si>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</si>
  <si>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</si>
  <si>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</si>
  <si>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</si>
  <si>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</si>
  <si>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</si>
  <si>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</si>
  <si>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</si>
  <si>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</si>
  <si>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</si>
  <si>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</si>
  <si>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</si>
  <si>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</si>
  <si>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</si>
  <si>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</si>
  <si>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</si>
  <si>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</si>
  <si>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</si>
  <si>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</si>
  <si>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</si>
  <si>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</si>
  <si>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</si>
  <si>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</si>
  <si>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</si>
  <si>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</si>
  <si>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</si>
  <si>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</si>
  <si>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</si>
  <si>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</si>
  <si>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</si>
  <si>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</si>
  <si>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</si>
  <si>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</si>
  <si>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</si>
  <si>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</si>
  <si>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</si>
  <si>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</si>
  <si>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</si>
  <si>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</si>
  <si>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</si>
  <si>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</si>
  <si>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</si>
  <si>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</si>
  <si>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</si>
  <si>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</si>
  <si>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</si>
  <si>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</si>
  <si>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</si>
  <si>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</si>
  <si>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</si>
  <si>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</si>
  <si>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</si>
  <si>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</si>
  <si>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</si>
  <si>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</si>
  <si>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</si>
  <si>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</si>
  <si>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</si>
  <si>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</si>
  <si>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</si>
  <si>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</si>
  <si>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</si>
  <si>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</si>
  <si>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</si>
  <si>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</si>
  <si>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</si>
  <si>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</si>
  <si>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</si>
  <si>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</si>
  <si>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</si>
  <si>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</si>
  <si>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</si>
  <si>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</si>
  <si>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</si>
  <si>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</si>
  <si>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</si>
  <si>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</si>
  <si>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</si>
  <si>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</si>
  <si>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</si>
  <si>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</si>
  <si>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</si>
  <si>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</si>
  <si>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</si>
  <si>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</si>
  <si>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</si>
  <si>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</si>
  <si>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</si>
  <si>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</si>
  <si>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</si>
  <si>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</si>
  <si>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</si>
  <si>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</si>
  <si>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</si>
  <si>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</si>
  <si>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</si>
  <si>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</si>
  <si>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</si>
  <si>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</si>
  <si>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</si>
  <si>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</si>
  <si>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</si>
  <si>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</si>
  <si>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</si>
  <si>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</si>
  <si>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</si>
  <si>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</si>
  <si>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</si>
  <si>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</si>
  <si>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</si>
  <si>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</si>
  <si>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</si>
  <si>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</si>
  <si>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</si>
  <si>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</si>
  <si>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</si>
  <si>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</si>
  <si>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</si>
  <si>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</si>
  <si>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</si>
  <si>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</si>
  <si>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</si>
  <si>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</si>
  <si>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</si>
  <si>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</si>
  <si>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</si>
  <si>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</si>
  <si>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</si>
  <si>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</si>
  <si>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</si>
  <si>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</si>
  <si>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</si>
  <si>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</si>
  <si>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</si>
  <si>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</si>
  <si>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</si>
  <si>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</si>
  <si>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</si>
  <si>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</si>
  <si>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</si>
  <si>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</si>
  <si>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</si>
  <si>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</si>
  <si>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</si>
  <si>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</si>
  <si>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</si>
  <si>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</si>
  <si>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</si>
  <si>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</si>
  <si>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</si>
  <si>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</si>
  <si>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</si>
  <si>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</si>
  <si>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</si>
  <si>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</si>
  <si>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</si>
  <si>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</si>
  <si>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</si>
  <si>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</si>
  <si>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</si>
  <si>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</si>
  <si>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</si>
  <si>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</si>
  <si>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</si>
  <si>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</si>
  <si>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</si>
  <si>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</si>
  <si>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</si>
  <si>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</si>
  <si>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</si>
  <si>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</si>
  <si>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</si>
  <si>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</si>
  <si>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</si>
  <si>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</si>
  <si>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</si>
  <si>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</si>
  <si>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</si>
  <si>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</si>
  <si>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</si>
  <si>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</si>
  <si>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</si>
  <si>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</si>
  <si>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</si>
  <si>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</si>
  <si>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</si>
  <si>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</si>
  <si>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</si>
  <si>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</si>
  <si>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</si>
  <si>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</si>
  <si>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</si>
  <si>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</si>
  <si>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</si>
  <si>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</si>
  <si>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</si>
  <si>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</si>
  <si>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</si>
  <si>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</si>
  <si>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</si>
  <si>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</si>
  <si>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</si>
  <si>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</si>
  <si>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</si>
  <si>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</si>
  <si>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</si>
  <si>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</si>
  <si>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</si>
  <si>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</si>
  <si>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</si>
  <si>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</si>
  <si>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</si>
  <si>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</si>
  <si>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</si>
  <si>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</si>
  <si>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</si>
  <si>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</si>
  <si>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</si>
  <si>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</si>
  <si>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</si>
  <si>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</si>
  <si>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</si>
  <si>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</si>
  <si>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</si>
  <si>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</si>
  <si>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</si>
  <si>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</si>
  <si>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</si>
  <si>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</si>
  <si>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</si>
  <si>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</si>
  <si>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</si>
  <si>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</si>
  <si>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</si>
  <si>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</si>
  <si>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</si>
  <si>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</si>
  <si>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</si>
  <si>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</si>
  <si>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</si>
  <si>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</si>
  <si>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</si>
  <si>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</si>
  <si>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</si>
  <si>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</si>
  <si>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</si>
  <si>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</si>
  <si>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</si>
  <si>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</si>
  <si>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</si>
  <si>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</si>
  <si>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</si>
  <si>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</si>
  <si>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</si>
  <si>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</si>
  <si>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</si>
  <si>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</si>
  <si>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</si>
  <si>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</si>
  <si>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</si>
  <si>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</si>
  <si>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</si>
  <si>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</si>
  <si>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</si>
  <si>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</si>
  <si>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</si>
  <si>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</si>
  <si>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</si>
  <si>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</si>
  <si>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</si>
  <si>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</si>
  <si>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</si>
  <si>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</si>
  <si>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</si>
  <si>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</si>
  <si>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</si>
  <si>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</si>
  <si>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</si>
  <si>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</si>
  <si>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</si>
  <si>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</si>
  <si>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</si>
  <si>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</si>
  <si>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</si>
  <si>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</si>
  <si>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</si>
  <si>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</si>
  <si>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</si>
  <si>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</si>
  <si>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</si>
  <si>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</si>
  <si>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</si>
  <si>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</si>
  <si>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</si>
  <si>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</si>
  <si>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</si>
  <si>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</si>
  <si>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</si>
  <si>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</si>
  <si>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</si>
  <si>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</si>
  <si>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</si>
  <si>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</si>
  <si>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</si>
  <si>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</si>
  <si>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</si>
  <si>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</si>
  <si>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</si>
  <si>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</si>
  <si>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</si>
  <si>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</si>
  <si>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</si>
  <si>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</si>
  <si>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</si>
  <si>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</si>
  <si>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</si>
  <si>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</si>
  <si>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</si>
  <si>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</si>
  <si>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</si>
  <si>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</si>
  <si>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</si>
  <si>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</si>
  <si>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</si>
  <si>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</si>
  <si>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</si>
  <si>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</si>
  <si>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</si>
  <si>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</si>
  <si>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</si>
  <si>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</si>
  <si>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</si>
  <si>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</si>
  <si>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</si>
  <si>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</si>
  <si>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</si>
  <si>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</si>
  <si>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</si>
  <si>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</si>
  <si>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</si>
  <si>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</si>
  <si>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</si>
  <si>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</si>
  <si>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</si>
  <si>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</si>
  <si>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</si>
  <si>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</si>
  <si>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</si>
  <si>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</si>
  <si>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</si>
  <si>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</si>
  <si>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</si>
  <si>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</si>
  <si>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</si>
  <si>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</si>
  <si>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</si>
  <si>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</si>
  <si>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</si>
  <si>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</si>
  <si>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</si>
  <si>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</si>
  <si>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</si>
  <si>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</si>
  <si>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</si>
  <si>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</si>
  <si>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</si>
  <si>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</si>
  <si>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</si>
  <si>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</si>
  <si>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</si>
  <si>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</si>
  <si>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</si>
  <si>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</si>
  <si>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</si>
  <si>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</si>
  <si>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</si>
  <si>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</si>
  <si>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</si>
  <si>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</si>
  <si>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</si>
  <si>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</si>
  <si>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</si>
  <si>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</si>
  <si>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</si>
  <si>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</si>
  <si>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</si>
  <si>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</si>
  <si>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</si>
  <si>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</si>
  <si>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</si>
  <si>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</si>
  <si>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</si>
  <si>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</si>
  <si>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</si>
  <si>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</si>
  <si>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</si>
  <si>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</si>
  <si>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</si>
  <si>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</si>
  <si>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</si>
  <si>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</si>
  <si>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</si>
  <si>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</si>
  <si>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</si>
  <si>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</si>
  <si>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</si>
  <si>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</si>
  <si>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</si>
  <si>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</si>
  <si>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</si>
  <si>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</si>
  <si>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</si>
  <si>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</si>
  <si>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</si>
  <si>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</si>
  <si>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</si>
  <si>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</si>
  <si>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</si>
  <si>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</si>
  <si>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</si>
  <si>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</si>
  <si>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</si>
  <si>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</si>
  <si>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</si>
  <si>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</si>
  <si>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</si>
  <si>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</si>
  <si>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</si>
  <si>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</si>
  <si>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</si>
  <si>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</si>
  <si>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</si>
  <si>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</si>
  <si>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</si>
  <si>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</si>
  <si>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</si>
  <si>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</si>
  <si>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</si>
  <si>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</si>
  <si>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</si>
  <si>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</si>
  <si>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</si>
  <si>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</si>
  <si>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</si>
  <si>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</si>
  <si>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</si>
  <si>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</si>
  <si>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</si>
  <si>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</si>
  <si>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</si>
  <si>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</si>
  <si>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</si>
  <si>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</si>
  <si>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</si>
  <si>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</si>
  <si>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</si>
  <si>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</si>
  <si>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</si>
  <si>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</si>
  <si>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</si>
  <si>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</si>
  <si>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</si>
  <si>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</si>
  <si>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</si>
  <si>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</si>
  <si>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</si>
  <si>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</si>
  <si>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</si>
  <si>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</si>
  <si>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</si>
  <si>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</si>
  <si>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</si>
  <si>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</si>
  <si>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</si>
  <si>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</si>
  <si>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</si>
  <si>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</si>
  <si>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</si>
  <si>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</si>
  <si>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</si>
  <si>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</si>
  <si>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</si>
  <si>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</si>
  <si>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</si>
  <si>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</si>
  <si>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</si>
  <si>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</si>
  <si>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</si>
  <si>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</si>
  <si>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</si>
  <si>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</si>
  <si>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</si>
  <si>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</si>
  <si>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</si>
  <si>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</si>
  <si>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</si>
  <si>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</si>
  <si>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</si>
  <si>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</si>
  <si>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</si>
  <si>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</si>
  <si>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</si>
  <si>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</si>
  <si>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</si>
  <si>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</si>
  <si>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</si>
  <si>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</si>
  <si>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</si>
  <si>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</si>
  <si>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</si>
  <si>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</si>
  <si>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</si>
  <si>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</si>
  <si>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</si>
  <si>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</si>
  <si>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</si>
  <si>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</si>
  <si>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</si>
  <si>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</si>
  <si>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</si>
  <si>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</si>
  <si>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</si>
  <si>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</si>
  <si>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</si>
  <si>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</si>
  <si>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</si>
  <si>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</si>
  <si>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</si>
  <si>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</si>
  <si>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</si>
  <si>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</si>
  <si>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</si>
  <si>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</si>
  <si>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</si>
  <si>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</si>
  <si>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</si>
  <si>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</si>
  <si>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</si>
  <si>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</si>
  <si>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</si>
  <si>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</si>
  <si>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</si>
  <si>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</si>
  <si>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</si>
  <si>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</si>
  <si>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</si>
  <si>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</si>
  <si>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</si>
  <si>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</si>
  <si>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</si>
  <si>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</si>
  <si>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</si>
  <si>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</si>
  <si>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</si>
  <si>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</si>
  <si>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</si>
  <si>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</si>
  <si>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</si>
  <si>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</si>
  <si>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</si>
  <si>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</si>
  <si>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</si>
  <si>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</si>
  <si>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</si>
  <si>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</si>
  <si>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</si>
  <si>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</si>
  <si>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</si>
  <si>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</si>
  <si>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</si>
  <si>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</si>
  <si>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</si>
  <si>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</si>
  <si>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</si>
  <si>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</si>
  <si>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</si>
  <si>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</si>
  <si>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</si>
  <si>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</si>
  <si>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</si>
  <si>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</si>
  <si>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</si>
  <si>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</si>
  <si>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</si>
  <si>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</si>
  <si>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</si>
  <si>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</si>
  <si>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</si>
  <si>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</si>
  <si>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</si>
  <si>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</si>
  <si>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</si>
  <si>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</si>
  <si>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</si>
  <si>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</si>
  <si>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</si>
  <si>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</si>
  <si>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</si>
  <si>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</si>
  <si>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</si>
  <si>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</si>
  <si>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</si>
  <si>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</si>
  <si>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</si>
  <si>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</si>
  <si>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</si>
  <si>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</si>
  <si>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</si>
  <si>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</si>
  <si>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</si>
  <si>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</si>
  <si>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</si>
  <si>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</si>
  <si>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</si>
  <si>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</si>
  <si>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</si>
  <si>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</si>
  <si>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</si>
  <si>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</si>
  <si>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</si>
  <si>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</si>
  <si>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</si>
  <si>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</si>
  <si>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</si>
  <si>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</si>
  <si>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</si>
  <si>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</si>
  <si>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</si>
  <si>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</si>
  <si>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</si>
  <si>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</si>
  <si>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</si>
  <si>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</si>
  <si>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</si>
  <si>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</si>
  <si>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</si>
  <si>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</si>
  <si>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</si>
  <si>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</si>
  <si>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</si>
  <si>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</si>
  <si>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</si>
  <si>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</si>
  <si>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</si>
  <si>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</si>
  <si>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</si>
  <si>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</si>
  <si>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</si>
  <si>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</si>
  <si>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</si>
  <si>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</si>
  <si>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</si>
  <si>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</si>
  <si>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</si>
  <si>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</si>
  <si>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</si>
  <si>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</si>
  <si>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</si>
  <si>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</si>
  <si>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</si>
  <si>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</si>
  <si>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</si>
  <si>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</si>
  <si>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</si>
  <si>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</si>
  <si>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</si>
  <si>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</si>
  <si>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</si>
  <si>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</si>
  <si>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</si>
  <si>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</si>
  <si>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</si>
  <si>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</si>
  <si>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</si>
  <si>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</si>
  <si>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</si>
  <si>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</si>
  <si>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</si>
  <si>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</si>
  <si>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</si>
  <si>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</si>
  <si>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</si>
  <si>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</si>
  <si>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</si>
  <si>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</si>
  <si>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</si>
  <si>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</si>
  <si>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</si>
  <si>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</si>
  <si>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</si>
  <si>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</si>
  <si>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</si>
  <si>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</si>
  <si>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</si>
  <si>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</si>
  <si>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</si>
  <si>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</si>
  <si>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</si>
  <si>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</si>
  <si>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</si>
  <si>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</si>
  <si>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</si>
  <si>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</si>
  <si>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</si>
  <si>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</si>
  <si>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</si>
  <si>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</si>
  <si>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</si>
  <si>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</si>
  <si>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</si>
  <si>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</si>
  <si>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</si>
  <si>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</si>
  <si>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</si>
  <si>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</si>
  <si>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</si>
  <si>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</si>
  <si>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</si>
  <si>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</si>
  <si>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</si>
  <si>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</si>
  <si>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</si>
  <si>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</si>
  <si>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</si>
  <si>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</si>
  <si>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</si>
  <si>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</si>
  <si>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</si>
  <si>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</si>
  <si>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</si>
  <si>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</si>
  <si>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</si>
  <si>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</si>
  <si>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</si>
  <si>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</si>
  <si>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</si>
  <si>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</si>
  <si>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</si>
  <si>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</si>
  <si>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</si>
  <si>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</si>
  <si>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</si>
  <si>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</si>
  <si>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</si>
  <si>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</si>
  <si>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</si>
  <si>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</si>
  <si>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</si>
  <si>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</si>
  <si>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</si>
  <si>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</si>
  <si>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</si>
  <si>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</si>
  <si>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</si>
  <si>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</si>
  <si>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</si>
  <si>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</si>
  <si>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</si>
  <si>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</si>
  <si>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</si>
  <si>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</si>
  <si>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</si>
  <si>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</si>
  <si>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</si>
  <si>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</si>
  <si>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</si>
  <si>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</si>
  <si>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</si>
  <si>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</si>
  <si>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</si>
  <si>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</si>
  <si>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</si>
  <si>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</si>
  <si>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</si>
  <si>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</si>
  <si>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</si>
  <si>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</si>
  <si>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</si>
  <si>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</si>
  <si>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</si>
  <si>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</si>
  <si>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</si>
  <si>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</si>
  <si>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</si>
  <si>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</si>
  <si>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</si>
  <si>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</si>
  <si>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</si>
  <si>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</si>
  <si>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</si>
  <si>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</si>
  <si>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</si>
  <si>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</si>
  <si>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</si>
  <si>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</si>
  <si>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</si>
  <si>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</si>
  <si>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</si>
  <si>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</si>
  <si>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</si>
  <si>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</si>
  <si>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</si>
  <si>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</si>
  <si>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</si>
  <si>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</si>
  <si>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</si>
  <si>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</si>
  <si>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</si>
  <si>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</si>
  <si>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</si>
  <si>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</si>
  <si>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</si>
  <si>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</si>
  <si>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</si>
  <si>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</si>
  <si>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</si>
  <si>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</si>
  <si>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</si>
  <si>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</si>
  <si>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</si>
  <si>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</si>
  <si>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</si>
  <si>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</si>
  <si>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</si>
  <si>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</si>
  <si>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</si>
  <si>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</si>
  <si>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</si>
  <si>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</si>
  <si>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</si>
  <si>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</si>
  <si>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</si>
  <si>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</si>
  <si>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</si>
  <si>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</si>
  <si>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</si>
  <si>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</si>
  <si>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</si>
  <si>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</si>
  <si>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</si>
  <si>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</si>
  <si>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</si>
  <si>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</si>
  <si>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</si>
  <si>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</si>
  <si>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</si>
  <si>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</si>
  <si>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</si>
  <si>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</si>
  <si>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</si>
  <si>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</si>
  <si>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</si>
  <si>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</si>
  <si>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</si>
  <si>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</si>
  <si>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</si>
  <si>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</si>
  <si>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</si>
  <si>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</si>
  <si>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</si>
  <si>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</si>
  <si>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</si>
  <si>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</si>
  <si>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</si>
  <si>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</si>
  <si>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</si>
  <si>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</si>
  <si>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</si>
  <si>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</si>
  <si>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</si>
  <si>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</si>
  <si>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</si>
  <si>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</si>
  <si>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</si>
  <si>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</si>
  <si>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</si>
  <si>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</si>
  <si>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</si>
  <si>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</si>
  <si>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</si>
  <si>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</si>
  <si>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</si>
  <si>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</si>
  <si>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</si>
  <si>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</si>
  <si>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</si>
  <si>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</si>
  <si>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</si>
  <si>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</si>
  <si>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</si>
  <si>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</si>
  <si>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</si>
  <si>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</si>
  <si>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</si>
  <si>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</si>
  <si>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</si>
  <si>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</si>
  <si>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</si>
  <si>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</si>
  <si>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</si>
  <si>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</si>
  <si>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</si>
  <si>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</si>
  <si>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</si>
  <si>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</si>
  <si>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</si>
  <si>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</si>
  <si>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</si>
  <si>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</si>
  <si>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</si>
  <si>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</si>
  <si>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</si>
  <si>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</si>
  <si>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</si>
  <si>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</si>
  <si>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</si>
  <si>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</si>
  <si>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</si>
  <si>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</si>
  <si>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</si>
  <si>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</si>
  <si>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</si>
  <si>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</si>
  <si>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</si>
  <si>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</si>
  <si>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</si>
  <si>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</si>
  <si>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</si>
  <si>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</si>
  <si>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</si>
  <si>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</si>
  <si>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</si>
  <si>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</si>
  <si>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</si>
  <si>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</si>
  <si>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</si>
  <si>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</si>
  <si>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</si>
  <si>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</si>
  <si>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</si>
  <si>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</si>
  <si>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</si>
  <si>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</si>
  <si>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</si>
  <si>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</si>
  <si>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</si>
  <si>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</si>
  <si>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</si>
  <si>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</si>
  <si>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</si>
  <si>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</si>
  <si>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</si>
  <si>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</si>
  <si>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</si>
  <si>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</si>
  <si>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</si>
  <si>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</si>
  <si>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</si>
  <si>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</si>
  <si>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</si>
  <si>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</si>
  <si>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</si>
  <si>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</si>
  <si>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</si>
  <si>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</si>
  <si>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</si>
  <si>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</si>
  <si>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</si>
  <si>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</si>
  <si>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</si>
  <si>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</si>
  <si>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</si>
  <si>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</si>
  <si>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</si>
  <si>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</si>
  <si>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</si>
  <si>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</si>
  <si>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</si>
  <si>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</si>
  <si>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</si>
  <si>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</si>
  <si>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</si>
  <si>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</si>
  <si>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</si>
  <si>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</si>
  <si>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</si>
  <si>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</si>
  <si>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</si>
  <si>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</si>
  <si>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</si>
  <si>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</si>
  <si>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</si>
  <si>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</si>
  <si>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</si>
  <si>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</si>
  <si>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</si>
  <si>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</si>
  <si>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</si>
  <si>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</si>
  <si>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</si>
  <si>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</si>
  <si>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</si>
  <si>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</si>
  <si>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</si>
  <si>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</si>
  <si>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</si>
  <si>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</si>
  <si>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</si>
  <si>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</si>
  <si>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</si>
  <si>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</si>
  <si>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</si>
  <si>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</si>
  <si>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</si>
  <si>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</si>
  <si>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</si>
  <si>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</si>
  <si>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</si>
  <si>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</si>
  <si>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</si>
  <si>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</si>
  <si>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</si>
  <si>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</si>
  <si>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</si>
  <si>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</si>
  <si>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</si>
  <si>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</si>
  <si>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</si>
  <si>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</si>
  <si>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</si>
  <si>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</si>
  <si>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</si>
  <si>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</si>
  <si>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</si>
  <si>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</si>
  <si>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</si>
  <si>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</si>
  <si>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</si>
  <si>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</si>
  <si>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</si>
  <si>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</si>
  <si>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</si>
  <si>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</si>
  <si>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</si>
  <si>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</si>
  <si>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</si>
  <si>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</si>
  <si>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</si>
  <si>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</si>
  <si>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</si>
  <si>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</si>
  <si>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</si>
  <si>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</si>
  <si>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</si>
  <si>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</si>
  <si>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</si>
  <si>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</si>
  <si>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</si>
  <si>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</si>
  <si>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</si>
  <si>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</si>
  <si>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</si>
  <si>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</si>
  <si>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</si>
  <si>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</si>
  <si>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</si>
  <si>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</si>
  <si>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</si>
  <si>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</si>
  <si>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</si>
  <si>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</si>
  <si>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</si>
  <si>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</si>
  <si>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</si>
  <si>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</si>
  <si>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</si>
  <si>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</si>
  <si>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</si>
  <si>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</si>
  <si>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</si>
  <si>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</si>
  <si>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</si>
  <si>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</si>
  <si>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</si>
  <si>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</si>
  <si>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</si>
  <si>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</si>
  <si>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</si>
  <si>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</si>
  <si>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</si>
  <si>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</si>
  <si>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</si>
  <si>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</si>
  <si>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</si>
  <si>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</si>
  <si>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</si>
  <si>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</si>
  <si>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</si>
  <si>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</si>
  <si>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</si>
  <si>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</si>
  <si>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</si>
  <si>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</si>
  <si>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</si>
  <si>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</si>
  <si>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</si>
  <si>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</si>
  <si>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</si>
  <si>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</si>
  <si>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</si>
  <si>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</si>
  <si>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</si>
  <si>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</si>
  <si>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</si>
  <si>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</si>
  <si>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</si>
  <si>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</si>
  <si>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</si>
  <si>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</si>
  <si>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</si>
  <si>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</si>
  <si>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</si>
  <si>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</si>
  <si>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</si>
  <si>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</si>
  <si>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</si>
  <si>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</si>
  <si>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</si>
  <si>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</si>
  <si>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</si>
  <si>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</si>
  <si>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</si>
  <si>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</si>
  <si>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</si>
  <si>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</si>
  <si>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</si>
  <si>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</si>
  <si>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</si>
  <si>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</si>
  <si>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</si>
  <si>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</si>
  <si>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</si>
  <si>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</si>
  <si>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</si>
  <si>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</si>
  <si>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</si>
  <si>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</si>
  <si>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</si>
  <si>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</si>
  <si>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</si>
  <si>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</si>
  <si>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</si>
  <si>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</si>
  <si>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</si>
  <si>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</si>
  <si>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</si>
  <si>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</si>
  <si>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</si>
  <si>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</si>
  <si>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</si>
  <si>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</si>
  <si>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</si>
  <si>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</si>
  <si>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</si>
  <si>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</si>
  <si>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</si>
  <si>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</si>
  <si>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</si>
  <si>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</si>
  <si>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</si>
  <si>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</si>
  <si>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</si>
  <si>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</si>
  <si>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</si>
  <si>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</si>
  <si>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</si>
  <si>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</si>
  <si>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</si>
  <si>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</si>
  <si>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</si>
  <si>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</si>
  <si>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</si>
  <si>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</si>
  <si>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</si>
  <si>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</si>
  <si>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</si>
  <si>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</si>
  <si>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</si>
  <si>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</si>
  <si>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</si>
  <si>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</si>
  <si>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</si>
  <si>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</si>
  <si>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</si>
  <si>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</si>
  <si>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</si>
  <si>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</si>
  <si>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</si>
  <si>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</si>
  <si>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</si>
  <si>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</si>
  <si>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</si>
  <si>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</si>
  <si>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</si>
  <si>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</si>
  <si>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</si>
  <si>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</si>
  <si>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</si>
  <si>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</si>
  <si>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</si>
  <si>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</si>
  <si>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</si>
  <si>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</si>
  <si>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</si>
  <si>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</si>
  <si>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</si>
  <si>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</si>
  <si>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</si>
  <si>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</si>
  <si>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</si>
  <si>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</si>
  <si>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</si>
  <si>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</si>
  <si>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</si>
  <si>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</si>
  <si>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</si>
  <si>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</si>
  <si>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</si>
  <si>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</si>
  <si>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</si>
  <si>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</si>
  <si>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</si>
  <si>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</si>
  <si>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</si>
  <si>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</si>
  <si>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</si>
  <si>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</si>
  <si>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</si>
  <si>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</si>
  <si>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</si>
  <si>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</si>
  <si>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</si>
  <si>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</si>
  <si>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</si>
  <si>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</si>
  <si>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</si>
  <si>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</si>
  <si>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</si>
  <si>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</si>
  <si>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</si>
  <si>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</si>
  <si>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</si>
  <si>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</si>
  <si>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</si>
  <si>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</si>
  <si>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</si>
  <si>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</si>
  <si>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</si>
  <si>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</si>
  <si>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</si>
  <si>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</si>
  <si>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</si>
  <si>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</si>
  <si>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</si>
  <si>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</si>
  <si>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</si>
  <si>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</si>
  <si>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</si>
  <si>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</si>
  <si>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</si>
  <si>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</si>
  <si>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</si>
  <si>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</si>
  <si>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</si>
  <si>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</si>
  <si>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</si>
  <si>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</si>
  <si>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</si>
  <si>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</si>
  <si>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</si>
  <si>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</si>
  <si>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</si>
  <si>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</si>
  <si>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</si>
  <si>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</si>
  <si>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</si>
  <si>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</si>
  <si>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</si>
  <si>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</si>
  <si>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</si>
  <si>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</si>
  <si>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</si>
  <si>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</si>
  <si>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</si>
  <si>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</si>
  <si>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</si>
  <si>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</si>
  <si>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</si>
  <si>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</si>
  <si>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</si>
  <si>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</si>
  <si>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</si>
  <si>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</si>
  <si>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</si>
  <si>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</si>
  <si>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</si>
  <si>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</si>
  <si>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</si>
  <si>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</si>
  <si>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</si>
  <si>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</si>
  <si>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</si>
  <si>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</si>
  <si>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</si>
  <si>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</si>
  <si>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</si>
  <si>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</si>
  <si>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</si>
  <si>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</si>
  <si>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</si>
  <si>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</si>
  <si>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</si>
  <si>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</si>
  <si>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</si>
  <si>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</si>
  <si>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</si>
  <si>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</si>
  <si>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</si>
  <si>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</si>
  <si>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</si>
  <si>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</si>
  <si>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</si>
  <si>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</si>
  <si>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</si>
  <si>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</si>
  <si>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</si>
  <si>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</si>
  <si>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</si>
  <si>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</si>
  <si>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</si>
  <si>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</si>
  <si>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</si>
  <si>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</si>
  <si>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</si>
  <si>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</si>
  <si>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</si>
  <si>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</si>
  <si>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</si>
  <si>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</si>
  <si>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</si>
  <si>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</si>
  <si>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</si>
  <si>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</si>
  <si>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</si>
  <si>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</si>
  <si>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</si>
  <si>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</si>
  <si>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</si>
  <si>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</si>
  <si>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</si>
  <si>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</si>
  <si>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</si>
  <si>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</si>
  <si>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</si>
  <si>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</si>
  <si>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</si>
  <si>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</si>
  <si>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</si>
  <si>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</si>
  <si>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</si>
  <si>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</si>
  <si>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</si>
  <si>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</si>
  <si>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</si>
  <si>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</si>
  <si>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</si>
  <si>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</si>
  <si>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</si>
  <si>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</si>
  <si>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</si>
  <si>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</si>
  <si>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</si>
  <si>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</si>
  <si>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</si>
  <si>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</si>
  <si>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</si>
  <si>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</si>
  <si>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</si>
  <si>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</si>
  <si>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</si>
  <si>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</si>
  <si>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</si>
  <si>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</si>
  <si>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</si>
  <si>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</si>
  <si>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</si>
  <si>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</si>
  <si>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</si>
  <si>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</si>
  <si>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</si>
  <si>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</si>
  <si>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</si>
  <si>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</si>
  <si>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</si>
  <si>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</si>
  <si>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</si>
  <si>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</si>
  <si>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</si>
  <si>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</si>
  <si>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</si>
  <si>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</si>
  <si>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</si>
  <si>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</si>
  <si>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</si>
  <si>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</si>
  <si>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</si>
  <si>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</si>
  <si>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</si>
  <si>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</si>
  <si>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</si>
  <si>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</si>
  <si>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</si>
  <si>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</si>
  <si>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</si>
  <si>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</si>
  <si>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</si>
  <si>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</si>
  <si>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</si>
  <si>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</si>
  <si>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</si>
  <si>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</si>
  <si>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</si>
  <si>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</si>
  <si>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</si>
  <si>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</si>
  <si>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</si>
  <si>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</si>
  <si>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</si>
  <si>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</si>
  <si>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</si>
  <si>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</si>
  <si>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</si>
  <si>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</si>
  <si>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</si>
  <si>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</si>
  <si>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</si>
  <si>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</si>
  <si>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</si>
  <si>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</si>
  <si>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</si>
  <si>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</si>
  <si>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</si>
  <si>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</si>
  <si>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</si>
  <si>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</si>
  <si>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</si>
  <si>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</si>
  <si>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</si>
  <si>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</si>
  <si>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</si>
  <si>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</si>
  <si>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</si>
  <si>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</si>
  <si>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</si>
  <si>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</si>
  <si>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</si>
  <si>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</si>
  <si>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</si>
  <si>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</si>
  <si>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</si>
  <si>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</si>
  <si>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</si>
  <si>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</si>
  <si>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</si>
  <si>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</si>
  <si>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</si>
  <si>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</si>
  <si>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</si>
  <si>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</si>
  <si>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</si>
  <si>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</si>
  <si>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</si>
  <si>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</si>
  <si>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</si>
  <si>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</si>
  <si>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</si>
  <si>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</si>
  <si>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</si>
  <si>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</si>
  <si>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</si>
  <si>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</si>
  <si>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</si>
  <si>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</si>
  <si>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</si>
  <si>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</si>
  <si>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</si>
  <si>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</si>
  <si>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</si>
  <si>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</si>
  <si>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</si>
  <si>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</si>
  <si>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</si>
  <si>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</si>
  <si>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</si>
  <si>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</si>
  <si>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</si>
  <si>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</si>
  <si>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</si>
  <si>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</si>
  <si>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</si>
  <si>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</si>
  <si>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</si>
  <si>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</si>
  <si>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</si>
  <si>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</si>
  <si>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</si>
  <si>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</si>
  <si>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</si>
  <si>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</si>
  <si>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</si>
  <si>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</si>
  <si>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</si>
  <si>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</si>
  <si>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</si>
  <si>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</si>
  <si>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</si>
  <si>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</si>
  <si>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</si>
  <si>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</si>
  <si>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</si>
  <si>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</si>
  <si>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</si>
  <si>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</si>
  <si>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</si>
  <si>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</si>
  <si>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</si>
  <si>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</si>
  <si>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</si>
  <si>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</si>
  <si>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</si>
  <si>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</si>
  <si>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</si>
  <si>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</si>
  <si>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</si>
  <si>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</si>
  <si>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</si>
  <si>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</si>
  <si>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</si>
  <si>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</si>
  <si>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</si>
  <si>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</si>
  <si>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</si>
  <si>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</si>
  <si>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</si>
  <si>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</si>
  <si>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</si>
  <si>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</si>
  <si>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</si>
  <si>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</si>
  <si>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</si>
  <si>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</si>
  <si>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</si>
  <si>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</si>
  <si>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</si>
  <si>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</si>
  <si>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</si>
  <si>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</si>
  <si>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</si>
  <si>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</si>
  <si>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</si>
  <si>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</si>
  <si>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</si>
  <si>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</si>
  <si>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</si>
  <si>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</si>
  <si>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</si>
  <si>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</si>
  <si>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</si>
  <si>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</si>
  <si>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</si>
  <si>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</si>
  <si>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</si>
  <si>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</si>
  <si>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</si>
  <si>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</si>
  <si>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</si>
  <si>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</si>
  <si>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</si>
  <si>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</si>
  <si>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</si>
  <si>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</si>
  <si>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</si>
  <si>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</si>
  <si>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</si>
  <si>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</si>
  <si>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</si>
  <si>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</si>
  <si>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</si>
  <si>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</si>
  <si>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</si>
  <si>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</si>
  <si>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</si>
  <si>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</si>
  <si>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</si>
  <si>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</si>
  <si>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</si>
  <si>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</si>
  <si>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</si>
  <si>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</si>
  <si>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</si>
  <si>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</si>
  <si>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</si>
  <si>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</si>
  <si>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</si>
  <si>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</si>
  <si>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</si>
  <si>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</si>
  <si>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</si>
  <si>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</si>
  <si>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</si>
  <si>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</si>
  <si>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</si>
  <si>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</si>
  <si>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</si>
  <si>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</si>
  <si>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</si>
  <si>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</si>
  <si>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</si>
  <si>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</si>
  <si>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</si>
  <si>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</si>
  <si>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</si>
  <si>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</si>
  <si>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</si>
  <si>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</si>
  <si>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</si>
  <si>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</si>
  <si>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</si>
  <si>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</si>
  <si>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</si>
  <si>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</si>
  <si>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</si>
  <si>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</si>
  <si>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</si>
  <si>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</si>
  <si>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</si>
  <si>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</si>
  <si>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</si>
  <si>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</si>
  <si>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</si>
  <si>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</si>
  <si>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</si>
  <si>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</si>
  <si>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</si>
  <si>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</si>
  <si>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</si>
  <si>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</si>
  <si>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</si>
  <si>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</si>
  <si>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</si>
  <si>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</si>
  <si>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</si>
  <si>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</si>
  <si>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</si>
  <si>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</si>
  <si>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</si>
  <si>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</si>
  <si>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</si>
  <si>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</si>
  <si>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</si>
  <si>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</si>
  <si>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</si>
  <si>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</si>
  <si>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</si>
  <si>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</si>
  <si>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</si>
  <si>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</si>
  <si>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</si>
  <si>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</si>
  <si>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</si>
  <si>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</si>
  <si>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</si>
  <si>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</si>
  <si>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</si>
  <si>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</si>
  <si>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</si>
  <si>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</si>
  <si>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</si>
  <si>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</si>
  <si>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</si>
  <si>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</si>
  <si>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</si>
  <si>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</si>
  <si>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</si>
  <si>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</si>
  <si>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</si>
  <si>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</si>
  <si>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</si>
  <si>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</si>
  <si>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</si>
  <si>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</si>
  <si>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</si>
  <si>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</si>
  <si>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</si>
  <si>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</si>
  <si>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</si>
  <si>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</si>
  <si>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</si>
  <si>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</si>
  <si>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</si>
  <si>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</si>
  <si>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</si>
  <si>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</si>
  <si>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</si>
  <si>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</si>
  <si>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</si>
  <si>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</si>
  <si>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</si>
  <si>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</si>
  <si>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</si>
  <si>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</si>
  <si>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</si>
  <si>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</si>
  <si>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</si>
  <si>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</si>
  <si>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</si>
  <si>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</si>
  <si>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</si>
  <si>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</si>
  <si>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</si>
  <si>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</si>
  <si>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</si>
  <si>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</si>
  <si>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</si>
  <si>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</si>
  <si>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</si>
  <si>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</si>
  <si>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</si>
  <si>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</si>
  <si>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</si>
  <si>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</si>
  <si>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</si>
  <si>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</si>
  <si>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</si>
  <si>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</si>
  <si>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</si>
  <si>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</si>
  <si>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</si>
  <si>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</si>
  <si>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</si>
  <si>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</si>
  <si>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</si>
  <si>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</si>
  <si>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</si>
  <si>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</si>
  <si>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</si>
  <si>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</si>
  <si>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</si>
  <si>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</si>
  <si>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</si>
  <si>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</si>
  <si>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</si>
  <si>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</si>
  <si>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</si>
  <si>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</si>
  <si>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</si>
  <si>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</si>
  <si>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</si>
  <si>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</si>
  <si>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</si>
  <si>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</si>
  <si>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</si>
  <si>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</si>
  <si>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</si>
  <si>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</si>
  <si>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</si>
  <si>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</si>
  <si>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</si>
  <si>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</si>
  <si>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</si>
  <si>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</si>
  <si>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</si>
  <si>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</si>
  <si>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</si>
  <si>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</si>
  <si>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</si>
  <si>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</si>
  <si>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</si>
  <si>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</si>
  <si>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</si>
  <si>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</si>
  <si>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</si>
  <si>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</si>
  <si>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</si>
  <si>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</si>
  <si>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</si>
  <si>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</si>
  <si>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</si>
  <si>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</si>
  <si>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</si>
  <si>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</si>
  <si>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</si>
  <si>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</si>
  <si>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</si>
  <si>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</si>
  <si>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</si>
  <si>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</si>
  <si>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</si>
  <si>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</si>
  <si>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</si>
  <si>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</si>
  <si>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</si>
  <si>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</si>
  <si>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</si>
  <si>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</si>
  <si>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</si>
  <si>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</si>
  <si>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</si>
  <si>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</si>
  <si>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</si>
  <si>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</si>
  <si>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</si>
  <si>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</si>
  <si>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</si>
  <si>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</si>
  <si>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</si>
  <si>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</si>
  <si>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</si>
  <si>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</si>
  <si>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</si>
  <si>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</si>
  <si>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</si>
  <si>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</si>
  <si>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</si>
  <si>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</si>
  <si>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</si>
  <si>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</si>
  <si>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</si>
  <si>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</si>
  <si>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</si>
  <si>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</si>
  <si>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</si>
  <si>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</si>
  <si>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</si>
  <si>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</si>
  <si>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</si>
  <si>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</si>
  <si>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</si>
  <si>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</si>
  <si>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</si>
  <si>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</si>
  <si>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</si>
  <si>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</si>
  <si>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</si>
  <si>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</si>
  <si>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</si>
  <si>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</si>
  <si>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</si>
  <si>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</si>
  <si>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</si>
  <si>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</si>
  <si>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</si>
  <si>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</si>
  <si>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</si>
  <si>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</si>
  <si>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</si>
  <si>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</si>
  <si>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</si>
  <si>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</si>
  <si>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</si>
  <si>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</si>
  <si>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</si>
  <si>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</si>
  <si>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</si>
  <si>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</si>
  <si>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</si>
  <si>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</si>
  <si>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</si>
  <si>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</si>
  <si>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</si>
  <si>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</si>
  <si>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</si>
  <si>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</si>
  <si>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</si>
  <si>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</si>
  <si>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</si>
  <si>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</si>
  <si>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</si>
  <si>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</si>
  <si>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</si>
  <si>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</si>
  <si>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</si>
  <si>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</si>
  <si>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</si>
  <si>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</si>
  <si>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</si>
  <si>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</si>
  <si>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</si>
  <si>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</si>
  <si>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</si>
  <si>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</si>
  <si>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</si>
  <si>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</si>
  <si>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</si>
  <si>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</si>
  <si>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</si>
  <si>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</si>
  <si>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</si>
  <si>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</si>
  <si>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</si>
  <si>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</si>
  <si>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</si>
  <si>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</si>
  <si>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</si>
  <si>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</si>
  <si>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</si>
  <si>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</si>
  <si>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</si>
  <si>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</si>
  <si>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</si>
  <si>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</si>
  <si>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</si>
  <si>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</si>
  <si>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</si>
  <si>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</si>
  <si>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</si>
  <si>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</si>
  <si>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</si>
  <si>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</si>
  <si>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</si>
  <si>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</si>
  <si>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</si>
  <si>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</si>
  <si>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</si>
  <si>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</si>
  <si>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</si>
  <si>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</si>
  <si>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</si>
  <si>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</si>
  <si>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</si>
  <si>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</si>
  <si>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</si>
  <si>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</si>
  <si>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</si>
  <si>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</si>
  <si>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</si>
  <si>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</si>
  <si>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</si>
  <si>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</si>
  <si>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</si>
  <si>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</si>
  <si>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</si>
  <si>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</si>
  <si>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</si>
  <si>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</si>
  <si>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</si>
  <si>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</si>
  <si>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</si>
  <si>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</si>
  <si>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</si>
  <si>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</si>
  <si>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</si>
  <si>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</si>
  <si>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</si>
  <si>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</si>
  <si>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</si>
  <si>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</si>
  <si>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</si>
  <si>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</si>
  <si>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</si>
  <si>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</si>
  <si>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</si>
  <si>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</si>
  <si>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</si>
  <si>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</si>
  <si>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</si>
  <si>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</si>
  <si>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</si>
  <si>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</si>
  <si>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</si>
  <si>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</si>
  <si>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</si>
  <si>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</si>
  <si>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</si>
  <si>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</si>
  <si>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</si>
  <si>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</si>
  <si>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</si>
  <si>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</si>
  <si>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</si>
  <si>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</si>
  <si>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</si>
  <si>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</si>
  <si>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</si>
  <si>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</si>
  <si>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</si>
  <si>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</si>
  <si>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</si>
  <si>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</si>
  <si>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</si>
  <si>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</si>
  <si>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</si>
  <si>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</si>
  <si>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</si>
  <si>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</si>
  <si>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</si>
  <si>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</si>
  <si>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</si>
  <si>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</si>
  <si>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</si>
  <si>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</si>
  <si>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</si>
  <si>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</si>
  <si>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</si>
  <si>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</si>
  <si>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</si>
  <si>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</si>
  <si>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</si>
  <si>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</si>
  <si>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</si>
  <si>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</si>
  <si>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</si>
  <si>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</si>
  <si>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</si>
  <si>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</si>
  <si>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</si>
  <si>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</si>
  <si>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</si>
  <si>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</si>
  <si>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</si>
  <si>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</si>
  <si>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</si>
  <si>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</si>
  <si>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</si>
  <si>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</si>
  <si>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</si>
  <si>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</si>
  <si>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</si>
  <si>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</si>
  <si>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</si>
  <si>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</si>
  <si>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</si>
  <si>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</si>
  <si>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</si>
  <si>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</si>
  <si>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</si>
  <si>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</si>
  <si>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</si>
  <si>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</si>
  <si>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</si>
  <si>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</si>
  <si>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</si>
  <si>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</si>
  <si>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</si>
  <si>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</si>
  <si>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</si>
  <si>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</si>
  <si>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</si>
  <si>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</si>
  <si>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</si>
  <si>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</si>
  <si>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</si>
  <si>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</si>
  <si>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</si>
  <si>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</si>
  <si>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</si>
  <si>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</si>
  <si>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</si>
  <si>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</si>
  <si>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</si>
  <si>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</si>
  <si>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</si>
  <si>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</si>
  <si>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</si>
  <si>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</si>
  <si>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</si>
  <si>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</si>
  <si>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</si>
  <si>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</si>
  <si>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</si>
  <si>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</si>
  <si>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</si>
  <si>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</si>
  <si>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</si>
  <si>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</si>
  <si>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</si>
  <si>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</si>
  <si>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</si>
  <si>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</si>
  <si>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</si>
  <si>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</si>
  <si>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</si>
  <si>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</si>
  <si>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</si>
  <si>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</si>
  <si>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</si>
  <si>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</si>
  <si>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</si>
  <si>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</si>
  <si>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</si>
  <si>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</si>
  <si>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</si>
  <si>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</si>
  <si>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</si>
  <si>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</si>
  <si>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</si>
  <si>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</si>
  <si>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</si>
  <si>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</si>
  <si>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</si>
  <si>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</si>
  <si>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</si>
  <si>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</si>
  <si>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</si>
  <si>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</si>
  <si>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</si>
  <si>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</si>
  <si>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</si>
  <si>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</si>
  <si>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</si>
  <si>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</si>
  <si>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</si>
  <si>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</si>
  <si>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</si>
  <si>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</si>
  <si>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</si>
  <si>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</si>
  <si>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</si>
  <si>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</si>
  <si>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</si>
  <si>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</si>
  <si>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</si>
  <si>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</si>
  <si>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</si>
  <si>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</si>
  <si>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</si>
  <si>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</si>
  <si>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</si>
  <si>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</si>
  <si>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</si>
  <si>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</si>
  <si>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</si>
  <si>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</si>
  <si>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</si>
  <si>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</si>
  <si>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</si>
  <si>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</si>
  <si>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</si>
  <si>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</si>
  <si>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</si>
  <si>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</si>
  <si>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</si>
  <si>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</si>
  <si>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</si>
  <si>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</si>
  <si>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</si>
  <si>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</si>
  <si>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</si>
  <si>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</si>
  <si>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</si>
  <si>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</si>
  <si>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</si>
  <si>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</si>
  <si>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</si>
  <si>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</si>
  <si>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</si>
  <si>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</si>
  <si>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</si>
  <si>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</si>
  <si>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</si>
  <si>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</si>
  <si>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</si>
  <si>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</si>
  <si>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</si>
  <si>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</si>
  <si>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</si>
  <si>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</si>
  <si>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</si>
  <si>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</si>
  <si>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</si>
  <si>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</si>
  <si>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</si>
  <si>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</si>
  <si>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</si>
  <si>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</si>
  <si>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</si>
  <si>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</si>
  <si>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</si>
  <si>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</si>
  <si>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</si>
  <si>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</si>
  <si>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</si>
  <si>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</si>
  <si>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</si>
  <si>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</si>
  <si>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</si>
  <si>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</si>
  <si>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</si>
  <si>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</si>
  <si>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</si>
  <si>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</si>
  <si>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</si>
  <si>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</si>
  <si>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</si>
  <si>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</si>
  <si>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</si>
  <si>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</si>
  <si>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</si>
  <si>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</si>
  <si>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</si>
  <si>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</si>
  <si>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</si>
  <si>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</si>
  <si>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</si>
  <si>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</si>
  <si>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</si>
  <si>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</si>
  <si>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</si>
  <si>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</si>
  <si>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</si>
  <si>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</si>
  <si>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</si>
  <si>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</si>
  <si>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</si>
  <si>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</si>
  <si>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</si>
  <si>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</si>
  <si>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</si>
  <si>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</si>
  <si>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</si>
  <si>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</si>
  <si>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</si>
  <si>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</si>
  <si>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</si>
  <si>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</si>
  <si>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</si>
  <si>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</si>
  <si>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</si>
  <si>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</si>
  <si>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</si>
  <si>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</si>
  <si>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</si>
  <si>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</si>
  <si>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</si>
  <si>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</si>
  <si>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</si>
  <si>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</si>
  <si>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</si>
  <si>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</si>
  <si>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</si>
  <si>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</si>
  <si>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</si>
  <si>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</si>
  <si>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</si>
  <si>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</si>
  <si>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</si>
  <si>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</si>
  <si>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</si>
  <si>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</si>
  <si>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</si>
  <si>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</si>
  <si>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</si>
  <si>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</si>
  <si>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</si>
  <si>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</si>
  <si>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</si>
  <si>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</si>
  <si>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</si>
  <si>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</si>
  <si>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</si>
  <si>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</si>
  <si>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</si>
  <si>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</si>
  <si>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</si>
  <si>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</si>
  <si>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</si>
  <si>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</si>
  <si>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</si>
  <si>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</si>
  <si>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</si>
  <si>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</si>
  <si>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</si>
  <si>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</si>
  <si>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</si>
  <si>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</si>
  <si>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</si>
  <si>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</si>
  <si>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</si>
  <si>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</si>
  <si>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</si>
  <si>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</si>
  <si>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</si>
  <si>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</si>
  <si>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</si>
  <si>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</si>
  <si>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</si>
  <si>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</si>
  <si>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</si>
  <si>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</si>
  <si>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</si>
  <si>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</si>
  <si>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</si>
  <si>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</si>
  <si>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</si>
  <si>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</si>
  <si>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</si>
  <si>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</si>
  <si>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</si>
  <si>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</si>
  <si>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</si>
  <si>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</si>
  <si>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</si>
  <si>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</si>
  <si>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</si>
  <si>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</si>
  <si>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</si>
  <si>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</si>
  <si>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</si>
  <si>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</si>
  <si>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</si>
  <si>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</si>
  <si>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</si>
  <si>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</si>
  <si>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</si>
  <si>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</si>
  <si>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</si>
  <si>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</si>
  <si>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</si>
  <si>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</si>
  <si>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</si>
  <si>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</si>
  <si>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</si>
  <si>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</si>
  <si>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</si>
  <si>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</si>
  <si>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</si>
  <si>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</si>
  <si>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</si>
  <si>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</si>
  <si>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</si>
  <si>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</si>
  <si>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</si>
  <si>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</si>
  <si>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</si>
  <si>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</si>
  <si>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</si>
  <si>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</si>
  <si>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</si>
  <si>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</si>
  <si>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</si>
  <si>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</si>
  <si>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</si>
  <si>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</si>
  <si>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</si>
  <si>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</si>
  <si>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</si>
  <si>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</si>
  <si>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</si>
  <si>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</si>
  <si>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</si>
  <si>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</si>
  <si>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</si>
  <si>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</si>
  <si>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</si>
  <si>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</si>
  <si>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</si>
  <si>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</si>
  <si>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</si>
  <si>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</si>
  <si>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</si>
  <si>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</si>
  <si>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</si>
  <si>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</si>
  <si>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</si>
  <si>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</si>
  <si>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</si>
  <si>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</si>
  <si>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</si>
  <si>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</si>
  <si>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</si>
  <si>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</si>
  <si>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</si>
  <si>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</si>
  <si>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</si>
  <si>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</si>
  <si>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</si>
  <si>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</si>
  <si>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</si>
  <si>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</si>
  <si>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</si>
  <si>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</si>
  <si>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</si>
  <si>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</si>
  <si>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</si>
  <si>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</si>
  <si>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</si>
  <si>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</si>
  <si>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</si>
  <si>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</si>
  <si>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</si>
  <si>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</si>
  <si>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</si>
  <si>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</si>
  <si>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</si>
  <si>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</si>
  <si>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</si>
  <si>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</si>
  <si>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</si>
  <si>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</si>
  <si>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</si>
  <si>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</si>
  <si>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</si>
  <si>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</si>
  <si>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</si>
  <si>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</si>
  <si>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</si>
  <si>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</si>
  <si>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</si>
  <si>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</si>
  <si>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</si>
  <si>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</si>
  <si>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</si>
  <si>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</si>
  <si>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</si>
  <si>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</si>
  <si>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</si>
  <si>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</si>
  <si>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</si>
  <si>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</si>
  <si>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</si>
  <si>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</si>
  <si>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</si>
  <si>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</si>
  <si>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</si>
  <si>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</si>
  <si>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</si>
  <si>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</si>
  <si>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</si>
  <si>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</si>
  <si>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</si>
  <si>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</si>
  <si>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</si>
  <si>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</si>
  <si>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</si>
  <si>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</si>
  <si>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</si>
  <si>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</si>
  <si>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</si>
  <si>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</si>
  <si>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</si>
  <si>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</si>
  <si>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</si>
  <si>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</si>
  <si>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</si>
  <si>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</si>
  <si>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</si>
  <si>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</si>
  <si>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</si>
  <si>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</si>
  <si>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</si>
  <si>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</si>
  <si>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</si>
  <si>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</si>
  <si>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</si>
  <si>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</si>
  <si>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</si>
  <si>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</si>
  <si>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</si>
  <si>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</si>
  <si>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</si>
  <si>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</si>
  <si>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</si>
  <si>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</si>
  <si>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</si>
  <si>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</si>
  <si>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</si>
  <si>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</si>
  <si>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</si>
  <si>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</si>
  <si>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</si>
  <si>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</si>
  <si>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</si>
  <si>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</si>
  <si>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</si>
  <si>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</si>
  <si>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</si>
  <si>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</si>
  <si>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</si>
  <si>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</si>
  <si>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</si>
  <si>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</si>
  <si>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</si>
  <si>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</si>
  <si>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</si>
  <si>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</si>
  <si>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</si>
  <si>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</si>
  <si>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</si>
  <si>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</si>
  <si>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</si>
  <si>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</si>
  <si>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</si>
  <si>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</si>
  <si>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</si>
  <si>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</si>
  <si>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</si>
  <si>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</si>
  <si>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</si>
  <si>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</si>
  <si>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</si>
  <si>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</si>
  <si>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</si>
  <si>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</si>
  <si>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</si>
  <si>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</si>
  <si>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</si>
  <si>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</si>
  <si>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</si>
  <si>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</si>
  <si>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</si>
  <si>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</si>
  <si>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</si>
  <si>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</si>
  <si>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</si>
  <si>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</si>
  <si>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</si>
  <si>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</si>
  <si>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</si>
  <si>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</si>
  <si>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</si>
  <si>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</si>
  <si>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</si>
  <si>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</si>
  <si>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</si>
  <si>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</si>
  <si>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</si>
  <si>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</si>
  <si>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</si>
  <si>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</si>
  <si>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</si>
  <si>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</si>
  <si>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</si>
  <si>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</si>
  <si>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</si>
  <si>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</si>
  <si>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</si>
  <si>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</si>
  <si>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</si>
  <si>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</si>
  <si>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</si>
  <si>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</si>
  <si>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</si>
  <si>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</si>
  <si>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</si>
  <si>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</si>
  <si>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</si>
  <si>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</si>
  <si>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</si>
  <si>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</si>
  <si>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</si>
  <si>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</si>
  <si>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</si>
  <si>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</si>
  <si>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</si>
  <si>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</si>
  <si>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</si>
  <si>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</si>
  <si>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</si>
  <si>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</si>
  <si>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</si>
  <si>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</si>
  <si>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</si>
  <si>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</si>
  <si>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</si>
  <si>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</si>
  <si>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</si>
  <si>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</si>
  <si>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</si>
  <si>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</si>
  <si>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</si>
  <si>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</si>
  <si>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</si>
  <si>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</si>
  <si>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</si>
  <si>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</si>
  <si>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</si>
  <si>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</si>
  <si>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</si>
  <si>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</si>
  <si>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</si>
  <si>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</si>
  <si>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</si>
  <si>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</si>
  <si>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</si>
  <si>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</si>
  <si>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</si>
  <si>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</si>
  <si>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</si>
  <si>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</si>
  <si>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</si>
  <si>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</si>
  <si>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</si>
  <si>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</si>
  <si>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</si>
  <si>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</si>
  <si>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</si>
  <si>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</si>
  <si>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</si>
  <si>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</si>
  <si>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</si>
  <si>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</si>
  <si>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</si>
  <si>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</si>
  <si>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</si>
  <si>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</si>
  <si>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</si>
  <si>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</si>
  <si>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</si>
  <si>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</si>
  <si>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</si>
  <si>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</si>
  <si>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</si>
  <si>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</si>
  <si>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</si>
  <si>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</si>
  <si>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</si>
  <si>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</si>
  <si>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</si>
  <si>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</si>
  <si>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</si>
  <si>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</si>
  <si>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</si>
  <si>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</si>
  <si>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</si>
  <si>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</si>
  <si>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</si>
  <si>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</si>
  <si>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</si>
  <si>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</si>
  <si>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</si>
  <si>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</si>
  <si>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</si>
  <si>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</si>
  <si>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</si>
  <si>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</si>
  <si>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</si>
  <si>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</si>
  <si>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</si>
  <si>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</si>
  <si>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</si>
  <si>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</si>
  <si>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</si>
  <si>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</si>
  <si>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</si>
  <si>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</si>
  <si>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</si>
  <si>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</si>
  <si>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</si>
  <si>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</si>
  <si>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</si>
  <si>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</si>
  <si>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</si>
  <si>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</si>
  <si>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</si>
  <si>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</si>
  <si>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</si>
  <si>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</si>
  <si>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</si>
  <si>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</si>
  <si>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</si>
  <si>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</si>
  <si>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</si>
  <si>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</si>
  <si>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</si>
  <si>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</si>
  <si>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</si>
  <si>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</si>
  <si>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</si>
  <si>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</si>
  <si>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</si>
  <si>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</si>
  <si>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</si>
  <si>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</si>
  <si>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</si>
  <si>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</si>
  <si>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</si>
  <si>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</si>
  <si>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</si>
  <si>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</si>
  <si>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</si>
  <si>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</si>
  <si>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</si>
  <si>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</si>
  <si>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</si>
  <si>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</si>
  <si>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</si>
  <si>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</si>
  <si>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</si>
  <si>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</si>
  <si>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</si>
  <si>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</si>
  <si>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</si>
  <si>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</si>
  <si>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</si>
  <si>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</si>
  <si>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</si>
  <si>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</si>
  <si>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</si>
  <si>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</si>
  <si>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</si>
  <si>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</si>
  <si>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</si>
  <si>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</si>
  <si>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</si>
  <si>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</si>
  <si>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</si>
  <si>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</si>
  <si>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</si>
  <si>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</si>
  <si>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</si>
  <si>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</si>
  <si>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</si>
  <si>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</si>
  <si>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</si>
  <si>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</si>
  <si>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</si>
  <si>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</si>
  <si>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</si>
  <si>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</si>
  <si>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</si>
  <si>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</si>
  <si>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</si>
  <si>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</si>
  <si>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</si>
  <si>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</si>
  <si>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</si>
  <si>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</si>
  <si>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</si>
  <si>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</si>
  <si>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</si>
  <si>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</si>
  <si>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</si>
  <si>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</si>
  <si>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</si>
  <si>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</si>
  <si>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</si>
  <si>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</si>
  <si>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</si>
  <si>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</si>
  <si>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</si>
  <si>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</si>
  <si>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</si>
  <si>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</si>
  <si>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</si>
  <si>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</si>
  <si>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</si>
  <si>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</si>
  <si>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</si>
  <si>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</si>
  <si>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</si>
  <si>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</si>
  <si>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</si>
  <si>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</si>
  <si>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</si>
  <si>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</si>
  <si>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</si>
  <si>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</si>
  <si>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</si>
  <si>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</si>
  <si>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</si>
  <si>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</si>
  <si>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</si>
  <si>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</si>
  <si>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</si>
  <si>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</si>
  <si>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</si>
  <si>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</si>
  <si>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</si>
  <si>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</si>
  <si>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</si>
  <si>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</si>
  <si>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</si>
  <si>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</si>
  <si>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</si>
  <si>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</si>
  <si>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</si>
  <si>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</si>
  <si>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</si>
  <si>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</si>
  <si>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</si>
  <si>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</si>
  <si>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</si>
  <si>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</si>
  <si>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</si>
  <si>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</si>
  <si>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</si>
  <si>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</si>
  <si>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</si>
  <si>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</si>
  <si>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</si>
  <si>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</si>
  <si>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</si>
  <si>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</si>
  <si>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</si>
  <si>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</si>
  <si>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</si>
  <si>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</si>
  <si>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</si>
  <si>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</si>
  <si>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</si>
  <si>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</si>
  <si>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</si>
  <si>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</si>
  <si>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</si>
  <si>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</si>
  <si>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</si>
  <si>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</si>
  <si>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</si>
  <si>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</si>
  <si>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</si>
  <si>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</si>
  <si>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</si>
  <si>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</si>
  <si>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</si>
  <si>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</si>
  <si>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</si>
  <si>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</si>
  <si>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</si>
  <si>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</si>
  <si>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</si>
  <si>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</si>
  <si>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</si>
  <si>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</si>
  <si>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</si>
  <si>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</si>
  <si>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</si>
  <si>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</si>
  <si>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</si>
  <si>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</si>
  <si>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</si>
  <si>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</si>
  <si>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</si>
  <si>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</si>
  <si>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</si>
  <si>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</si>
  <si>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</si>
  <si>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</si>
  <si>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</si>
  <si>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</si>
  <si>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</si>
  <si>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</si>
  <si>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</si>
  <si>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</si>
  <si>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</si>
  <si>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</si>
  <si>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</si>
  <si>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</si>
  <si>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</si>
  <si>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</si>
  <si>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</si>
  <si>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</si>
  <si>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</si>
  <si>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</si>
  <si>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</si>
  <si>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</si>
  <si>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</si>
  <si>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</si>
  <si>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</si>
  <si>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</si>
  <si>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</si>
  <si>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</si>
  <si>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</si>
  <si>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</si>
  <si>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</si>
  <si>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</si>
  <si>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</si>
  <si>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</si>
  <si>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</si>
  <si>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</si>
  <si>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</si>
  <si>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</si>
  <si>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</si>
  <si>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</si>
  <si>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</si>
  <si>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</si>
  <si>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</si>
  <si>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</si>
  <si>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</si>
  <si>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</si>
  <si>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</si>
  <si>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</si>
  <si>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</si>
  <si>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</si>
  <si>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</si>
  <si>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</si>
  <si>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</si>
  <si>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</si>
  <si>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</si>
  <si>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</si>
  <si>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</si>
  <si>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</si>
  <si>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</si>
  <si>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</si>
  <si>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</si>
  <si>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</si>
  <si>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</si>
  <si>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</si>
  <si>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</si>
  <si>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</si>
  <si>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</si>
  <si>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</si>
  <si>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</si>
  <si>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</si>
  <si>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</si>
  <si>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</si>
  <si>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</si>
  <si>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</si>
  <si>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</si>
  <si>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</si>
  <si>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</si>
  <si>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</si>
  <si>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</si>
  <si>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</si>
  <si>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</si>
  <si>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</si>
  <si>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</si>
  <si>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</si>
  <si>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</si>
  <si>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</si>
  <si>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</si>
  <si>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</si>
  <si>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</si>
  <si>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</si>
  <si>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</si>
  <si>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</si>
  <si>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</si>
  <si>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</si>
  <si>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</si>
  <si>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</si>
  <si>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</si>
  <si>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</si>
  <si>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</si>
  <si>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</si>
  <si>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</si>
  <si>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</si>
  <si>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</si>
  <si>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</si>
  <si>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</si>
  <si>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</si>
  <si>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</si>
  <si>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</si>
  <si>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</si>
  <si>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</si>
  <si>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</si>
  <si>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</si>
  <si>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</si>
  <si>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</si>
  <si>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</si>
  <si>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</si>
  <si>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</si>
  <si>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</si>
  <si>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</si>
  <si>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</si>
  <si>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</si>
  <si>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</si>
  <si>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</si>
  <si>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</si>
  <si>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</si>
  <si>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</si>
  <si>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</si>
  <si>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</si>
  <si>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</si>
  <si>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</si>
  <si>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</si>
  <si>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</si>
  <si>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</si>
  <si>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</si>
  <si>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</si>
  <si>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</si>
  <si>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</si>
  <si>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</si>
  <si>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</si>
  <si>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</si>
  <si>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</si>
  <si>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</si>
  <si>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</si>
  <si>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</si>
  <si>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</si>
  <si>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</si>
  <si>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</si>
  <si>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</si>
  <si>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</si>
  <si>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</si>
  <si>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</si>
  <si>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</si>
  <si>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</si>
  <si>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</si>
  <si>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</si>
  <si>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</si>
  <si>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</si>
  <si>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</si>
  <si>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</si>
  <si>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</si>
  <si>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</si>
  <si>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</si>
  <si>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</si>
  <si>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</si>
  <si>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</si>
  <si>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</si>
  <si>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</si>
  <si>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</si>
  <si>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</si>
  <si>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</si>
  <si>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</si>
  <si>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</si>
  <si>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</si>
  <si>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</si>
  <si>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</si>
  <si>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</si>
  <si>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</si>
  <si>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</si>
  <si>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</si>
  <si>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</si>
  <si>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</si>
  <si>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</si>
  <si>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</si>
  <si>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</si>
  <si>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</si>
  <si>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</si>
  <si>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</si>
  <si>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</si>
  <si>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</si>
  <si>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</si>
  <si>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</si>
  <si>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</si>
  <si>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</si>
  <si>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</si>
  <si>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</si>
  <si>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</si>
  <si>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</si>
  <si>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</si>
  <si>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</si>
  <si>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</si>
  <si>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</si>
  <si>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</si>
  <si>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</si>
  <si>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</si>
  <si>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</si>
  <si>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</si>
  <si>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</si>
  <si>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</si>
  <si>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</si>
  <si>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</si>
  <si>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</si>
  <si>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</si>
  <si>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</si>
  <si>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</si>
  <si>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</si>
  <si>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</si>
  <si>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</si>
  <si>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</si>
  <si>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</si>
  <si>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</si>
  <si>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</si>
  <si>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</si>
  <si>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</si>
  <si>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</si>
  <si>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</si>
  <si>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</si>
  <si>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</si>
  <si>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</si>
  <si>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</si>
  <si>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</si>
  <si>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</si>
  <si>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</si>
  <si>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</si>
  <si>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</si>
  <si>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</si>
  <si>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</si>
  <si>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</si>
  <si>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</si>
  <si>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</si>
  <si>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</si>
  <si>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</si>
  <si>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</si>
  <si>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</si>
  <si>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</si>
  <si>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</si>
  <si>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</si>
  <si>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</si>
  <si>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</si>
  <si>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</si>
  <si>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</si>
  <si>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</si>
  <si>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</si>
  <si>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</si>
  <si>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</si>
  <si>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</si>
  <si>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</si>
  <si>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</si>
  <si>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</si>
  <si>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</si>
  <si>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</si>
  <si>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</si>
  <si>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</si>
  <si>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</si>
  <si>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</si>
  <si>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</si>
  <si>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</si>
  <si>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</si>
  <si>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</si>
  <si>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</si>
  <si>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</si>
  <si>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</si>
  <si>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</si>
  <si>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</si>
  <si>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</si>
  <si>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</si>
  <si>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</si>
  <si>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</si>
  <si>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</si>
  <si>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</si>
  <si>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</si>
  <si>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</si>
  <si>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</si>
  <si>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</si>
  <si>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</si>
  <si>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</si>
  <si>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</si>
  <si>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</si>
  <si>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</si>
  <si>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</si>
  <si>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</si>
  <si>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</si>
  <si>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</si>
  <si>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</si>
  <si>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</si>
  <si>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</si>
  <si>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</si>
  <si>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</si>
  <si>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</si>
  <si>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</si>
  <si>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</si>
  <si>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</si>
  <si>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</si>
  <si>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</si>
  <si>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</si>
  <si>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</si>
  <si>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</si>
  <si>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</si>
  <si>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</si>
  <si>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</si>
  <si>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</si>
  <si>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</si>
  <si>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</si>
  <si>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</si>
  <si>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</si>
  <si>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</si>
  <si>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</si>
  <si>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</si>
  <si>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</si>
  <si>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</si>
  <si>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</si>
  <si>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</si>
  <si>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</si>
  <si>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</si>
  <si>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</si>
  <si>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</si>
  <si>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</si>
  <si>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</si>
  <si>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</si>
  <si>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</si>
  <si>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</si>
  <si>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</si>
  <si>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</si>
  <si>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</si>
  <si>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</si>
  <si>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</si>
  <si>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</si>
  <si>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</si>
  <si>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</si>
  <si>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</si>
  <si>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</si>
  <si>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</si>
  <si>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</si>
  <si>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</si>
  <si>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</si>
  <si>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</si>
  <si>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</si>
  <si>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</si>
  <si>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</si>
  <si>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</si>
  <si>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</si>
  <si>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</si>
  <si>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</si>
  <si>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</si>
  <si>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</si>
  <si>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</si>
  <si>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</si>
  <si>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</si>
  <si>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</si>
  <si>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</si>
  <si>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</si>
  <si>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</si>
  <si>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</si>
  <si>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</si>
  <si>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</si>
  <si>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</si>
  <si>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</si>
  <si>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</si>
  <si>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</si>
  <si>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</si>
  <si>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</si>
  <si>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</si>
  <si>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</si>
  <si>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</si>
  <si>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</si>
  <si>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</si>
  <si>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</si>
  <si>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</si>
  <si>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</si>
  <si>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</si>
  <si>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</si>
  <si>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</si>
  <si>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</si>
  <si>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</si>
  <si>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</si>
  <si>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</si>
  <si>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</si>
  <si>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</si>
  <si>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</si>
  <si>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</si>
  <si>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</si>
  <si>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</si>
  <si>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</si>
  <si>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</si>
  <si>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</si>
  <si>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</si>
  <si>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</si>
  <si>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</si>
  <si>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</si>
  <si>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</si>
  <si>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</si>
  <si>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</si>
  <si>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</si>
  <si>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</si>
  <si>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</si>
  <si>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</si>
  <si>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</si>
  <si>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</si>
  <si>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</si>
  <si>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</si>
  <si>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</si>
  <si>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</si>
  <si>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</si>
  <si>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</si>
  <si>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</si>
  <si>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</si>
  <si>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</si>
  <si>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</si>
  <si>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</si>
  <si>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</si>
  <si>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</si>
  <si>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</si>
  <si>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</si>
  <si>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</si>
  <si>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</si>
  <si>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</si>
  <si>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</si>
  <si>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</si>
  <si>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</si>
  <si>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</si>
  <si>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</si>
  <si>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</si>
  <si>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</si>
  <si>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</si>
  <si>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</si>
  <si>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</si>
  <si>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</si>
  <si>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</si>
  <si>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</si>
  <si>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</si>
  <si>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</si>
  <si>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</si>
  <si>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</si>
  <si>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</si>
  <si>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</si>
  <si>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</si>
  <si>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</si>
  <si>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</si>
  <si>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</si>
  <si>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</si>
  <si>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</si>
  <si>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</si>
  <si>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</si>
  <si>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</si>
  <si>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</si>
  <si>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</si>
  <si>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</si>
  <si>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</si>
  <si>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</si>
  <si>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</si>
  <si>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</si>
  <si>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</si>
  <si>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</si>
  <si>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</si>
  <si>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</si>
  <si>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</si>
  <si>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</si>
  <si>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</si>
  <si>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</si>
  <si>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</si>
  <si>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</si>
  <si>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</si>
  <si>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</si>
  <si>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</si>
  <si>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</si>
  <si>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</si>
  <si>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</si>
  <si>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</si>
  <si>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</si>
  <si>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</si>
  <si>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</si>
  <si>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</si>
  <si>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</si>
  <si>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</si>
  <si>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</si>
  <si>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</si>
  <si>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</si>
  <si>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</si>
  <si>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</si>
  <si>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</si>
  <si>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</si>
  <si>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</si>
  <si>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</si>
  <si>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</si>
  <si>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</si>
  <si>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</si>
  <si>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</si>
  <si>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</si>
  <si>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</si>
  <si>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</si>
  <si>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</si>
  <si>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</si>
  <si>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</si>
  <si>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</si>
  <si>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</si>
  <si>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</si>
  <si>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</si>
  <si>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</si>
  <si>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</si>
  <si>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</si>
  <si>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</si>
  <si>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</si>
  <si>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</si>
  <si>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</si>
  <si>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</si>
  <si>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</si>
  <si>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</si>
  <si>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</si>
  <si>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</si>
  <si>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</si>
  <si>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</si>
  <si>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</si>
  <si>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</si>
  <si>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</si>
  <si>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</si>
  <si>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</si>
  <si>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</si>
  <si>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</si>
  <si>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</si>
  <si>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</si>
  <si>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</si>
  <si>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</si>
  <si>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</si>
  <si>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</si>
  <si>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</si>
  <si>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</si>
  <si>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</si>
  <si>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</si>
  <si>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</si>
  <si>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</si>
  <si>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</si>
  <si>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</si>
  <si>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</si>
  <si>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</si>
  <si>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</si>
  <si>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</si>
  <si>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</si>
  <si>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</si>
  <si>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</si>
  <si>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</si>
  <si>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</si>
  <si>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</si>
  <si>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</si>
  <si>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</si>
  <si>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</si>
  <si>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</si>
  <si>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</si>
  <si>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</si>
  <si>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</si>
  <si>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</si>
  <si>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</si>
  <si>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</si>
  <si>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</si>
  <si>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</si>
  <si>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</si>
  <si>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</si>
  <si>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</si>
  <si>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</si>
  <si>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</si>
  <si>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</si>
  <si>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</si>
  <si>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</si>
  <si>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</si>
  <si>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</si>
  <si>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</si>
  <si>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</si>
  <si>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</si>
  <si>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</si>
  <si>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</si>
  <si>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</si>
  <si>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</si>
  <si>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</si>
  <si>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</si>
  <si>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</si>
  <si>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</si>
  <si>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</si>
  <si>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</si>
  <si>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</si>
  <si>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</si>
  <si>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</si>
  <si>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</si>
  <si>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</si>
  <si>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</si>
  <si>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</si>
  <si>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</si>
  <si>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</si>
  <si>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</si>
  <si>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</si>
  <si>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</si>
  <si>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</si>
  <si>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</si>
  <si>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</si>
  <si>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</si>
  <si>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</si>
  <si>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</si>
  <si>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</si>
  <si>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</si>
  <si>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</si>
  <si>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</si>
  <si>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</si>
  <si>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</si>
  <si>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</si>
  <si>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</si>
  <si>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</si>
  <si>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</si>
  <si>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</si>
  <si>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</si>
  <si>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</si>
  <si>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</si>
  <si>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</si>
  <si>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</si>
  <si>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</si>
  <si>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</si>
  <si>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</si>
  <si>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</si>
  <si>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</si>
  <si>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</si>
  <si>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</si>
  <si>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</si>
  <si>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</si>
  <si>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</si>
  <si>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</si>
  <si>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</si>
  <si>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</si>
  <si>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</si>
  <si>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</si>
  <si>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</si>
  <si>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</si>
  <si>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</si>
  <si>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</si>
  <si>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</si>
  <si>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</si>
  <si>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</si>
  <si>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</si>
  <si>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</si>
  <si>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</si>
  <si>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</si>
  <si>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</si>
  <si>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</si>
  <si>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</si>
  <si>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</si>
  <si>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</si>
  <si>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</si>
  <si>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</si>
  <si>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</si>
  <si>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</si>
  <si>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</si>
  <si>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</si>
  <si>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</si>
  <si>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</si>
  <si>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</si>
  <si>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</si>
  <si>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</si>
  <si>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</si>
  <si>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</si>
  <si>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</si>
  <si>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</si>
  <si>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</si>
  <si>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</si>
  <si>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</si>
  <si>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</si>
  <si>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</si>
  <si>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</si>
  <si>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</si>
  <si>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</si>
  <si>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</si>
  <si>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</si>
  <si>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</si>
  <si>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</si>
  <si>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</si>
  <si>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</si>
  <si>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</si>
  <si>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</si>
  <si>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</si>
  <si>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</si>
  <si>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</si>
  <si>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</si>
  <si>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</si>
  <si>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</si>
  <si>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</si>
  <si>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</si>
  <si>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</si>
  <si>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</si>
  <si>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</si>
  <si>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</si>
  <si>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</si>
  <si>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</si>
  <si>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</si>
  <si>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</si>
  <si>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</si>
  <si>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</si>
  <si>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</si>
  <si>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</si>
  <si>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</si>
  <si>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</si>
  <si>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</si>
  <si>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</si>
  <si>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</si>
  <si>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</si>
  <si>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</si>
  <si>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</si>
  <si>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</si>
  <si>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</si>
  <si>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</si>
  <si>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</si>
  <si>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</si>
  <si>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</si>
  <si>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</si>
  <si>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</si>
  <si>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</si>
  <si>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</si>
  <si>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</si>
  <si>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</si>
  <si>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</si>
  <si>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</si>
  <si>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</si>
  <si>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</si>
  <si>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</si>
  <si>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</si>
  <si>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</si>
  <si>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</si>
  <si>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</si>
  <si>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</si>
  <si>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</si>
  <si>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</si>
  <si>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</si>
  <si>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</si>
  <si>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</si>
  <si>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</si>
  <si>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</si>
  <si>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</si>
  <si>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</si>
  <si>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</si>
  <si>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</si>
  <si>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</si>
  <si>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</si>
  <si>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</si>
  <si>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</si>
  <si>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</si>
  <si>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</si>
  <si>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</si>
  <si>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</si>
  <si>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</si>
  <si>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</si>
  <si>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</si>
  <si>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</si>
  <si>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</si>
  <si>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</si>
  <si>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</si>
  <si>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</si>
  <si>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</si>
  <si>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</si>
  <si>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</si>
  <si>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</si>
  <si>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</si>
  <si>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</si>
  <si>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</si>
  <si>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</si>
  <si>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</si>
  <si>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</si>
  <si>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</si>
  <si>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</si>
  <si>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</si>
  <si>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</si>
  <si>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</si>
  <si>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</si>
  <si>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</si>
  <si>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</si>
  <si>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</si>
  <si>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</si>
  <si>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</si>
  <si>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</si>
  <si>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</si>
  <si>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</si>
  <si>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</si>
  <si>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</si>
  <si>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</si>
  <si>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</si>
  <si>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</si>
  <si>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</si>
  <si>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</si>
  <si>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</si>
  <si>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</si>
  <si>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</si>
  <si>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</si>
  <si>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</si>
  <si>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</si>
  <si>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</si>
  <si>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</si>
  <si>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</si>
  <si>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</si>
  <si>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</si>
  <si>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</si>
  <si>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</si>
  <si>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</si>
  <si>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</si>
  <si>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</si>
  <si>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</si>
  <si>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</si>
  <si>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</si>
  <si>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</si>
  <si>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</si>
  <si>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</si>
  <si>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</si>
  <si>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</si>
  <si>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</si>
  <si>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</si>
  <si>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</si>
  <si>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</si>
  <si>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</si>
  <si>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</si>
  <si>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</si>
  <si>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</si>
  <si>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</si>
  <si>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</si>
  <si>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</si>
  <si>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</si>
  <si>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</si>
  <si>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</si>
  <si>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</si>
  <si>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</si>
  <si>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</si>
  <si>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</si>
  <si>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</si>
  <si>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</si>
  <si>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</si>
  <si>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</si>
  <si>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</si>
  <si>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</si>
  <si>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</si>
  <si>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</si>
  <si>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</si>
  <si>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</si>
  <si>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</si>
  <si>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</si>
  <si>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</si>
  <si>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</si>
  <si>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</si>
  <si>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</si>
  <si>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</si>
  <si>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</si>
  <si>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</si>
  <si>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</si>
  <si>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</si>
  <si>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</si>
  <si>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</si>
  <si>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</si>
  <si>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</si>
  <si>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</si>
  <si>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</si>
  <si>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</si>
  <si>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</si>
  <si>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</si>
  <si>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</si>
  <si>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</si>
  <si>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</si>
  <si>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</si>
  <si>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</si>
  <si>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</si>
  <si>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</si>
  <si>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</si>
  <si>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</si>
  <si>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</si>
  <si>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</si>
  <si>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</si>
  <si>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</si>
  <si>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</si>
  <si>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</si>
  <si>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</si>
  <si>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</si>
  <si>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</si>
  <si>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</si>
  <si>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</si>
  <si>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</si>
  <si>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</si>
  <si>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</si>
  <si>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</si>
  <si>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</si>
  <si>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</si>
  <si>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</si>
  <si>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</si>
  <si>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</si>
  <si>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</si>
  <si>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</si>
  <si>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</si>
  <si>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</si>
  <si>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</si>
  <si>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</si>
  <si>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</si>
  <si>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</si>
  <si>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</si>
  <si>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</si>
  <si>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</si>
  <si>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</si>
  <si>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</si>
  <si>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</si>
  <si>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</si>
  <si>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</si>
  <si>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</si>
  <si>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</si>
  <si>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</si>
  <si>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</si>
  <si>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</si>
  <si>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</si>
  <si>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</si>
  <si>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</si>
  <si>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</si>
  <si>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</si>
  <si>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</si>
  <si>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</si>
  <si>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</si>
  <si>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</si>
  <si>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</si>
  <si>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</si>
  <si>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</si>
  <si>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</si>
  <si>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</si>
  <si>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</si>
  <si>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</si>
  <si>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</si>
  <si>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</si>
  <si>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</si>
  <si>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</si>
  <si>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</si>
  <si>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</si>
  <si>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</si>
  <si>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</si>
  <si>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</si>
  <si>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</si>
  <si>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</si>
  <si>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</si>
  <si>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</si>
  <si>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</si>
  <si>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</si>
  <si>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</si>
  <si>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</si>
  <si>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</si>
  <si>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</si>
  <si>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</si>
  <si>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</si>
  <si>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</si>
  <si>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</si>
  <si>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</si>
  <si>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</si>
  <si>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</si>
  <si>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</si>
  <si>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</si>
  <si>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</si>
  <si>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</si>
  <si>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</si>
  <si>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</si>
  <si>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</si>
  <si>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</si>
  <si>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</si>
  <si>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</si>
  <si>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</si>
  <si>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</si>
  <si>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</si>
  <si>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</si>
  <si>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</si>
  <si>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</si>
  <si>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</si>
  <si>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</si>
  <si>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</si>
  <si>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</si>
  <si>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</si>
  <si>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</si>
  <si>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</si>
  <si>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</si>
  <si>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</si>
  <si>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</si>
  <si>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</si>
  <si>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</si>
  <si>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</si>
  <si>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</si>
  <si>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</si>
  <si>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</si>
  <si>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</si>
  <si>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</si>
  <si>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</si>
  <si>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</si>
  <si>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</si>
  <si>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</si>
  <si>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</si>
  <si>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</si>
  <si>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</si>
  <si>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</si>
  <si>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</si>
  <si>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</si>
  <si>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</si>
  <si>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</si>
  <si>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</si>
  <si>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</si>
  <si>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</si>
  <si>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</si>
  <si>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</si>
  <si>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</si>
  <si>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</si>
  <si>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</si>
  <si>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</si>
  <si>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</si>
  <si>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</si>
  <si>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</si>
  <si>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</si>
  <si>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</si>
  <si>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</si>
  <si>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</si>
  <si>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</si>
  <si>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</si>
  <si>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</si>
  <si>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</si>
  <si>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</si>
  <si>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</si>
  <si>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</si>
  <si>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</si>
  <si>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</si>
  <si>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</si>
  <si>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</si>
  <si>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</si>
  <si>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</si>
  <si>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</si>
  <si>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</si>
  <si>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</si>
  <si>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</si>
  <si>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</si>
  <si>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</si>
  <si>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</si>
  <si>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</si>
  <si>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</si>
  <si>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</si>
  <si>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</si>
  <si>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</si>
  <si>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</si>
  <si>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</si>
  <si>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</si>
  <si>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</si>
  <si>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</si>
  <si>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</si>
  <si>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</si>
  <si>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</si>
  <si>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</si>
  <si>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</si>
  <si>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</si>
  <si>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</si>
  <si>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</si>
  <si>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</si>
  <si>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</si>
  <si>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</si>
  <si>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</si>
  <si>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</si>
  <si>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</si>
  <si>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</si>
  <si>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</si>
  <si>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</si>
  <si>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</si>
  <si>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</si>
  <si>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</si>
  <si>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</si>
  <si>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</si>
  <si>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</si>
  <si>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</si>
  <si>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</si>
  <si>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</si>
  <si>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</si>
  <si>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</si>
  <si>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</si>
  <si>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</si>
  <si>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</si>
  <si>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</si>
  <si>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</si>
  <si>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</si>
  <si>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</si>
  <si>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</si>
  <si>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</si>
  <si>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</si>
  <si>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</si>
  <si>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</si>
  <si>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</si>
  <si>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</si>
  <si>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</si>
  <si>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</si>
  <si>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</si>
  <si>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</si>
  <si>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</si>
  <si>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</si>
  <si>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</si>
  <si>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</si>
  <si>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</si>
  <si>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</si>
  <si>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</si>
  <si>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</si>
  <si>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</si>
  <si>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</si>
  <si>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</si>
  <si>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</si>
  <si>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</si>
  <si>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</si>
  <si>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</si>
  <si>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</si>
  <si>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</si>
  <si>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</si>
  <si>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</si>
  <si>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</si>
  <si>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</si>
  <si>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</si>
  <si>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</si>
  <si>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</si>
  <si>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</si>
  <si>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</si>
  <si>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</si>
  <si>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</si>
  <si>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</si>
  <si>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</si>
  <si>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</si>
  <si>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</si>
  <si>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</si>
  <si>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</si>
  <si>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</si>
  <si>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</si>
  <si>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</si>
  <si>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</si>
  <si>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</si>
  <si>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</si>
  <si>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</si>
  <si>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</si>
  <si>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</si>
  <si>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</si>
  <si>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</si>
  <si>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</si>
  <si>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</si>
  <si>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</si>
  <si>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</si>
  <si>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</si>
  <si>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</si>
  <si>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</si>
  <si>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</si>
  <si>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</si>
  <si>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</si>
  <si>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</si>
  <si>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</si>
  <si>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</si>
  <si>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</si>
  <si>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</si>
  <si>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</si>
  <si>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</si>
  <si>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</si>
  <si>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</si>
  <si>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</si>
  <si>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</si>
  <si>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</si>
  <si>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</si>
  <si>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</si>
  <si>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</si>
  <si>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</si>
  <si>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</si>
  <si>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</si>
  <si>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</si>
  <si>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</si>
  <si>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</si>
  <si>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</si>
  <si>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</si>
  <si>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</si>
  <si>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</si>
  <si>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</si>
  <si>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</si>
  <si>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</si>
  <si>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</si>
  <si>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</si>
  <si>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</si>
  <si>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</si>
  <si>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</si>
  <si>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</si>
  <si>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</si>
  <si>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</si>
  <si>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</si>
  <si>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</si>
  <si>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</si>
  <si>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</si>
  <si>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</si>
  <si>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</si>
  <si>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</si>
  <si>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</si>
  <si>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</si>
  <si>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</si>
  <si>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</si>
  <si>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</si>
  <si>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</si>
  <si>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</si>
  <si>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</si>
  <si>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</si>
  <si>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</si>
  <si>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</si>
  <si>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</si>
  <si>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</si>
  <si>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</si>
  <si>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</si>
  <si>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</si>
  <si>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</si>
  <si>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</si>
  <si>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</si>
  <si>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</si>
  <si>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</si>
  <si>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</si>
  <si>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</si>
  <si>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</si>
  <si>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</si>
  <si>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</si>
  <si>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</si>
  <si>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</si>
  <si>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</si>
  <si>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</si>
  <si>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</si>
  <si>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</si>
  <si>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</si>
  <si>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</si>
  <si>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</si>
  <si>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</si>
  <si>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</si>
  <si>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</si>
  <si>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</si>
  <si>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</si>
  <si>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</si>
  <si>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</si>
  <si>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</si>
  <si>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</si>
  <si>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</si>
  <si>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</si>
  <si>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</si>
  <si>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</si>
  <si>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</si>
  <si>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</si>
  <si>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</si>
  <si>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</si>
  <si>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</si>
  <si>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</si>
  <si>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</si>
  <si>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</si>
  <si>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</si>
  <si>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</si>
  <si>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</si>
  <si>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</si>
  <si>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</si>
  <si>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</si>
  <si>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</si>
  <si>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</si>
  <si>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</si>
  <si>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</si>
  <si>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</si>
  <si>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</si>
  <si>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</si>
  <si>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</si>
  <si>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</si>
  <si>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</si>
  <si>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</si>
  <si>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</si>
  <si>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</si>
  <si>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</si>
  <si>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</si>
  <si>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</si>
  <si>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</si>
  <si>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</si>
  <si>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</si>
  <si>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</si>
  <si>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</si>
  <si>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</si>
  <si>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</si>
  <si>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</si>
  <si>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</si>
  <si>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</si>
  <si>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</si>
  <si>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</si>
  <si>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</si>
  <si>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</si>
  <si>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</si>
  <si>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</si>
  <si>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</si>
  <si>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</si>
  <si>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</si>
  <si>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</si>
  <si>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</si>
  <si>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</si>
  <si>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</si>
  <si>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</si>
  <si>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</si>
  <si>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</si>
  <si>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</si>
  <si>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</si>
  <si>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</si>
  <si>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</si>
  <si>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</si>
  <si>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</si>
  <si>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</si>
  <si>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</si>
  <si>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</si>
  <si>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</si>
  <si>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</si>
  <si>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</si>
  <si>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</si>
  <si>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</si>
  <si>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</si>
  <si>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</si>
  <si>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</si>
  <si>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</si>
  <si>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</si>
  <si>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</si>
  <si>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</si>
  <si>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</si>
  <si>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</si>
  <si>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</si>
  <si>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</si>
  <si>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</si>
  <si>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</si>
  <si>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</si>
  <si>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</si>
  <si>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</si>
  <si>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</si>
  <si>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</si>
  <si>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</si>
  <si>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</si>
  <si>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</si>
  <si>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</si>
  <si>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</si>
  <si>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</si>
  <si>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</si>
  <si>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</si>
  <si>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</si>
  <si>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</si>
  <si>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</si>
  <si>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</si>
  <si>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</si>
  <si>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</si>
  <si>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</si>
  <si>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</si>
  <si>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</si>
  <si>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</si>
  <si>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</si>
  <si>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</si>
  <si>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</si>
  <si>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</si>
  <si>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</si>
  <si>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</si>
  <si>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</si>
  <si>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</si>
  <si>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</si>
  <si>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</si>
  <si>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</si>
  <si>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</si>
  <si>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</si>
  <si>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</si>
  <si>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</si>
  <si>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</si>
  <si>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</si>
  <si>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</si>
  <si>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</si>
  <si>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</si>
  <si>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</si>
  <si>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</si>
  <si>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</si>
  <si>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</si>
  <si>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</si>
  <si>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</si>
  <si>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</si>
  <si>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</si>
  <si>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</si>
  <si>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</si>
  <si>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</si>
  <si>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</si>
  <si>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</si>
  <si>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</si>
  <si>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</si>
  <si>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</si>
  <si>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</si>
  <si>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</si>
  <si>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</si>
  <si>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</si>
  <si>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</si>
  <si>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</si>
  <si>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</si>
  <si>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</si>
  <si>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</si>
  <si>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</si>
  <si>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</si>
  <si>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</si>
  <si>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</si>
  <si>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</si>
  <si>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</si>
  <si>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</si>
  <si>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</si>
  <si>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</si>
  <si>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</si>
  <si>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</si>
  <si>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</si>
  <si>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</si>
  <si>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</si>
  <si>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</si>
  <si>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</si>
  <si>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</si>
  <si>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</si>
  <si>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</si>
  <si>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</si>
  <si>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</si>
  <si>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</si>
  <si>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</si>
  <si>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</si>
  <si>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</si>
  <si>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</si>
  <si>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</si>
  <si>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</si>
  <si>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</si>
  <si>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</si>
  <si>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</si>
  <si>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</si>
  <si>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</si>
  <si>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</si>
  <si>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</si>
  <si>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</si>
  <si>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</si>
  <si>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</si>
  <si>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</si>
  <si>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</si>
  <si>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</si>
  <si>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</si>
  <si>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</si>
  <si>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</si>
  <si>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</si>
  <si>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</si>
  <si>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</si>
  <si>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</si>
  <si>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</si>
  <si>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</si>
  <si>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</si>
  <si>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</si>
  <si>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</si>
  <si>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</si>
  <si>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</si>
  <si>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</si>
  <si>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</si>
  <si>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</si>
  <si>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</si>
  <si>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</si>
  <si>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</si>
  <si>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</si>
  <si>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</si>
  <si>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</si>
  <si>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</si>
  <si>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</si>
  <si>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</si>
  <si>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</si>
  <si>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</si>
  <si>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</si>
  <si>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</si>
  <si>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</si>
  <si>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</si>
  <si>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</si>
  <si>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</si>
  <si>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</si>
  <si>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</si>
  <si>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</si>
  <si>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</si>
  <si>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</si>
  <si>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</si>
  <si>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</si>
  <si>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</si>
  <si>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</si>
  <si>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</si>
  <si>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</si>
  <si>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</si>
  <si>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</si>
  <si>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</si>
  <si>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</si>
  <si>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</si>
  <si>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</si>
  <si>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</si>
  <si>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</si>
  <si>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</si>
  <si>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</si>
  <si>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</si>
  <si>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</si>
  <si>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</si>
  <si>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</si>
  <si>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</si>
  <si>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</si>
  <si>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</si>
  <si>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</si>
  <si>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</si>
  <si>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</si>
  <si>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</si>
  <si>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</si>
  <si>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</si>
  <si>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</si>
  <si>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</si>
  <si>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</si>
  <si>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</si>
  <si>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</si>
  <si>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</si>
  <si>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</si>
  <si>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</si>
  <si>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</si>
  <si>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</si>
  <si>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</si>
  <si>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</si>
  <si>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</si>
  <si>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</si>
  <si>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</si>
  <si>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</si>
  <si>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</si>
  <si>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</si>
  <si>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</si>
  <si>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</si>
  <si>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</si>
  <si>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</si>
  <si>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</si>
  <si>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</si>
  <si>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</si>
  <si>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</si>
  <si>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</si>
  <si>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</si>
  <si>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</si>
  <si>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</si>
  <si>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</si>
  <si>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</si>
  <si>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</si>
  <si>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</si>
  <si>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</si>
  <si>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</si>
  <si>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</si>
  <si>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</si>
  <si>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</si>
  <si>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</si>
  <si>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</si>
  <si>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</si>
  <si>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</si>
  <si>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</si>
  <si>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</si>
  <si>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</si>
  <si>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</si>
  <si>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</si>
  <si>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</si>
  <si>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</si>
  <si>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</si>
  <si>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</si>
  <si>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</si>
  <si>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</si>
  <si>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</si>
  <si>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</si>
  <si>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</si>
  <si>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</si>
  <si>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</si>
  <si>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</si>
  <si>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</si>
  <si>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</si>
  <si>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</si>
  <si>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</si>
  <si>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</si>
  <si>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</si>
  <si>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</si>
  <si>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</si>
  <si>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</si>
  <si>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</si>
  <si>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</si>
  <si>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</si>
  <si>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</si>
  <si>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</si>
  <si>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</si>
  <si>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</si>
  <si>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</si>
  <si>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</si>
  <si>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</si>
  <si>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</si>
  <si>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</si>
  <si>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</si>
  <si>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</si>
  <si>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</si>
  <si>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</si>
  <si>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</si>
  <si>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</si>
  <si>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</si>
  <si>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</si>
  <si>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</si>
  <si>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</si>
  <si>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</si>
  <si>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</si>
  <si>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</si>
  <si>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</si>
  <si>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</si>
  <si>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</si>
  <si>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</si>
  <si>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</si>
  <si>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</si>
  <si>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</si>
  <si>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</si>
  <si>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</si>
  <si>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</si>
  <si>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</si>
  <si>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</si>
  <si>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</si>
  <si>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</si>
  <si>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</si>
  <si>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</si>
  <si>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</si>
  <si>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</si>
  <si>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</si>
  <si>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</si>
  <si>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</si>
  <si>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</si>
  <si>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</si>
  <si>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</si>
  <si>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</si>
  <si>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</si>
  <si>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</si>
  <si>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</si>
  <si>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</si>
  <si>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</si>
  <si>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</si>
  <si>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</si>
  <si>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</si>
  <si>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</si>
  <si>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</si>
  <si>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</si>
  <si>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</si>
  <si>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</si>
  <si>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</si>
  <si>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</si>
  <si>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</si>
  <si>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</si>
  <si>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</si>
  <si>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</si>
  <si>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</si>
  <si>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</si>
  <si>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</si>
  <si>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</si>
  <si>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</si>
  <si>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</si>
  <si>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</si>
  <si>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</si>
  <si>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</si>
  <si>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</si>
  <si>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</si>
  <si>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</si>
  <si>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</si>
  <si>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</si>
  <si>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</si>
  <si>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</si>
  <si>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</si>
  <si>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</si>
  <si>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</si>
  <si>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</si>
  <si>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</si>
  <si>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</si>
  <si>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</si>
  <si>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</si>
  <si>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</si>
  <si>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</si>
  <si>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</si>
  <si>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</si>
  <si>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</si>
  <si>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</si>
  <si>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</si>
  <si>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</si>
  <si>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</si>
  <si>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</si>
  <si>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</si>
  <si>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</si>
  <si>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</si>
  <si>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</si>
  <si>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</si>
  <si>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</si>
  <si>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</si>
  <si>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</si>
  <si>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</si>
  <si>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</si>
  <si>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</si>
  <si>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</si>
  <si>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</si>
  <si>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</si>
  <si>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</si>
  <si>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</si>
  <si>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</si>
  <si>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</si>
  <si>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</si>
  <si>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</si>
  <si>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</si>
  <si>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</si>
  <si>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</si>
  <si>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</si>
  <si>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</si>
  <si>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</si>
  <si>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</si>
  <si>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</si>
  <si>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</si>
  <si>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</si>
  <si>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</si>
  <si>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</si>
  <si>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</si>
  <si>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</si>
  <si>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</si>
  <si>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</si>
  <si>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</si>
  <si>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</si>
  <si>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</si>
  <si>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</si>
  <si>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</si>
  <si>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</si>
  <si>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</si>
  <si>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</si>
  <si>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</si>
  <si>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</si>
  <si>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</si>
  <si>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</si>
  <si>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</si>
  <si>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</si>
  <si>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</si>
  <si>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</si>
  <si>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</si>
  <si>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</si>
  <si>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</si>
  <si>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</si>
  <si>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</si>
  <si>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</si>
  <si>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</si>
  <si>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</si>
  <si>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</si>
  <si>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</si>
  <si>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</si>
  <si>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</si>
  <si>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</si>
  <si>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</si>
  <si>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</si>
  <si>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</si>
  <si>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</si>
  <si>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</si>
  <si>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</si>
  <si>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</si>
  <si>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</si>
  <si>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</si>
  <si>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</si>
  <si>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</si>
  <si>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</si>
  <si>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</si>
  <si>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</si>
  <si>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</si>
  <si>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</si>
  <si>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</si>
  <si>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</si>
  <si>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</si>
  <si>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</si>
  <si>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</si>
  <si>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</si>
  <si>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</si>
  <si>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</si>
  <si>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</si>
  <si>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</si>
  <si>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</si>
  <si>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</si>
  <si>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</si>
  <si>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</si>
  <si>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</si>
  <si>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</si>
  <si>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</si>
  <si>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</si>
  <si>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</si>
  <si>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</si>
  <si>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</si>
  <si>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</si>
  <si>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</si>
  <si>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</si>
  <si>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</si>
  <si>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</si>
  <si>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</si>
  <si>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</si>
  <si>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</si>
  <si>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</si>
  <si>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</si>
  <si>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</si>
  <si>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</si>
  <si>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</si>
  <si>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</si>
  <si>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</si>
  <si>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</si>
  <si>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</si>
  <si>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</si>
  <si>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</si>
  <si>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</si>
  <si>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</si>
  <si>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</si>
  <si>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</si>
  <si>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</si>
  <si>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</si>
  <si>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</si>
  <si>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</si>
  <si>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</si>
  <si>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</si>
  <si>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</si>
  <si>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</si>
  <si>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</si>
  <si>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</si>
  <si>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</si>
  <si>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</si>
  <si>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</si>
  <si>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</si>
  <si>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</si>
  <si>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</si>
  <si>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</si>
  <si>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</si>
  <si>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</si>
  <si>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</si>
  <si>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</si>
  <si>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</si>
  <si>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</si>
  <si>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</si>
  <si>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</si>
  <si>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</si>
  <si>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</si>
  <si>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</si>
  <si>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</si>
  <si>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</si>
  <si>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</si>
  <si>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</si>
  <si>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</si>
  <si>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</si>
  <si>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</si>
  <si>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</si>
  <si>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</si>
  <si>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</si>
  <si>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</si>
  <si>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</si>
  <si>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</si>
  <si>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</si>
  <si>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</si>
  <si>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</si>
  <si>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</si>
  <si>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</si>
  <si>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</si>
  <si>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</si>
  <si>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</si>
  <si>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</si>
  <si>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</si>
  <si>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</si>
  <si>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</si>
  <si>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</si>
  <si>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</si>
  <si>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</si>
  <si>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</si>
  <si>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</si>
  <si>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</si>
  <si>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</si>
  <si>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</si>
  <si>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</si>
  <si>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</si>
  <si>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</si>
  <si>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</si>
  <si>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</si>
  <si>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</si>
  <si>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</si>
  <si>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</si>
  <si>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</si>
  <si>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</si>
  <si>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</si>
  <si>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</si>
  <si>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</si>
  <si>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</si>
  <si>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</si>
  <si>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</si>
  <si>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</si>
  <si>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</si>
  <si>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</si>
  <si>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</si>
  <si>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</si>
  <si>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</si>
  <si>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</si>
  <si>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</si>
  <si>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</si>
  <si>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</si>
  <si>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</si>
  <si>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</si>
  <si>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</si>
  <si>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</si>
  <si>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</si>
  <si>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</si>
  <si>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</si>
  <si>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</si>
  <si>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</si>
  <si>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</si>
  <si>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</si>
  <si>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</si>
  <si>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</si>
  <si>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</si>
  <si>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</si>
  <si>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</si>
  <si>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</si>
  <si>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</si>
  <si>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</si>
  <si>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</si>
  <si>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</si>
  <si>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</si>
  <si>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</si>
  <si>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</si>
  <si>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</si>
  <si>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</si>
  <si>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</si>
  <si>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</si>
  <si>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</si>
  <si>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</si>
  <si>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</si>
  <si>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</si>
  <si>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</si>
  <si>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</si>
  <si>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</si>
  <si>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</si>
  <si>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</si>
  <si>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</si>
  <si>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</si>
  <si>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</si>
  <si>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</si>
  <si>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</si>
  <si>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</si>
  <si>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</si>
  <si>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</si>
  <si>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</si>
  <si>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</si>
  <si>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</si>
  <si>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</si>
  <si>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</si>
  <si>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</si>
  <si>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</si>
  <si>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</si>
  <si>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</si>
  <si>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</si>
  <si>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</si>
  <si>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</si>
  <si>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</si>
  <si>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</si>
  <si>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</si>
  <si>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</si>
  <si>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</si>
  <si>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</si>
  <si>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</si>
  <si>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</si>
  <si>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</si>
  <si>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</si>
  <si>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</si>
  <si>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</si>
  <si>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</si>
  <si>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</si>
  <si>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</si>
  <si>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</si>
  <si>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</si>
  <si>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</si>
  <si>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</si>
  <si>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</si>
  <si>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</si>
  <si>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</si>
  <si>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</si>
  <si>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</si>
  <si>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</si>
  <si>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</si>
  <si>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</si>
  <si>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</si>
  <si>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</si>
  <si>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</si>
  <si>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</si>
  <si>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</si>
  <si>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</si>
  <si>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</si>
  <si>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</si>
  <si>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</si>
  <si>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</si>
  <si>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</si>
  <si>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</si>
  <si>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</si>
  <si>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</si>
  <si>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</si>
  <si>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</si>
  <si>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</si>
  <si>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</si>
  <si>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</si>
  <si>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</si>
  <si>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</si>
  <si>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</si>
  <si>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</si>
  <si>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</si>
  <si>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</si>
  <si>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</si>
  <si>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</si>
  <si>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</si>
  <si>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</si>
  <si>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</si>
  <si>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</si>
  <si>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</si>
  <si>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</si>
  <si>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</si>
  <si>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</si>
  <si>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</si>
  <si>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</si>
  <si>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</si>
  <si>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</si>
  <si>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</si>
  <si>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</si>
  <si>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</si>
  <si>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</si>
  <si>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</si>
  <si>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</si>
  <si>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</si>
  <si>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</si>
  <si>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</si>
  <si>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</si>
  <si>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</si>
  <si>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</si>
  <si>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</si>
  <si>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</si>
  <si>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</si>
  <si>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</si>
  <si>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</si>
  <si>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</si>
  <si>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</si>
  <si>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</si>
  <si>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</si>
  <si>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</si>
  <si>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</si>
  <si>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</si>
  <si>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</si>
  <si>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</si>
  <si>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</si>
  <si>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</si>
  <si>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</si>
  <si>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</si>
  <si>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</si>
  <si>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</si>
  <si>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</si>
  <si>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</si>
  <si>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</si>
  <si>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</si>
  <si>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</si>
  <si>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</si>
  <si>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</si>
  <si>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</si>
  <si>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</si>
  <si>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</si>
  <si>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</si>
  <si>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</si>
  <si>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</si>
  <si>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</si>
  <si>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</si>
  <si>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</si>
  <si>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</si>
  <si>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</si>
  <si>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</si>
  <si>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</si>
  <si>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</si>
  <si>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</si>
  <si>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</si>
  <si>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</si>
  <si>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</si>
  <si>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</si>
  <si>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</si>
  <si>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</si>
  <si>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</si>
  <si>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</si>
  <si>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</si>
  <si>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</si>
  <si>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</si>
  <si>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</si>
  <si>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</si>
  <si>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</si>
  <si>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</si>
  <si>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</si>
  <si>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</si>
  <si>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</si>
  <si>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</si>
  <si>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</si>
  <si>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</si>
  <si>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</si>
  <si>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</si>
  <si>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</si>
  <si>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</si>
  <si>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</si>
  <si>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</si>
  <si>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</si>
  <si>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</si>
  <si>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</si>
  <si>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</si>
  <si>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</si>
  <si>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</si>
  <si>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</si>
  <si>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</si>
  <si>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</si>
  <si>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</si>
  <si>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</si>
  <si>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</si>
  <si>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</si>
  <si>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</si>
  <si>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</si>
  <si>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</si>
  <si>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</si>
  <si>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</si>
  <si>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</si>
  <si>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</si>
  <si>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</si>
  <si>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</si>
  <si>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</si>
  <si>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</si>
  <si>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</si>
  <si>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</si>
  <si>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</si>
  <si>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</si>
  <si>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</si>
  <si>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</si>
  <si>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</si>
  <si>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</si>
  <si>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</si>
  <si>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</si>
  <si>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</si>
  <si>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</si>
  <si>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</si>
  <si>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</si>
  <si>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</si>
  <si>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</si>
  <si>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</si>
  <si>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</si>
  <si>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</si>
  <si>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</si>
  <si>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</si>
  <si>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</si>
  <si>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</si>
  <si>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</si>
  <si>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</si>
  <si>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</si>
  <si>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</si>
  <si>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</si>
  <si>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</si>
  <si>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</si>
  <si>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</si>
  <si>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</si>
  <si>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</si>
  <si>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</si>
  <si>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</si>
  <si>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</si>
  <si>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</si>
  <si>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</si>
  <si>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</si>
  <si>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</si>
  <si>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</si>
  <si>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</si>
  <si>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</si>
  <si>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</si>
  <si>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</si>
  <si>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</si>
  <si>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</si>
  <si>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</si>
  <si>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</si>
  <si>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</si>
  <si>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</si>
  <si>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</si>
  <si>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</si>
  <si>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</si>
  <si>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</si>
  <si>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</si>
  <si>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</si>
  <si>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</si>
  <si>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</si>
  <si>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</si>
  <si>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</si>
  <si>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</si>
  <si>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</si>
  <si>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</si>
  <si>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</si>
  <si>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</si>
  <si>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</si>
  <si>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</si>
  <si>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</si>
  <si>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</si>
  <si>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</si>
  <si>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</si>
  <si>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</si>
  <si>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</si>
  <si>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</si>
  <si>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</si>
  <si>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</si>
  <si>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</si>
  <si>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</si>
  <si>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</si>
  <si>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</si>
  <si>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</si>
  <si>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</si>
  <si>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</si>
  <si>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</si>
  <si>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</si>
  <si>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</si>
  <si>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</si>
  <si>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</si>
  <si>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</si>
  <si>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</si>
  <si>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</si>
  <si>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</si>
  <si>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</si>
  <si>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</si>
  <si>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</si>
  <si>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</si>
  <si>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</si>
  <si>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</si>
  <si>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</si>
  <si>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</si>
  <si>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</si>
  <si>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</si>
  <si>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</si>
  <si>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</si>
  <si>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</si>
  <si>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</si>
  <si>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</si>
  <si>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</si>
  <si>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</si>
  <si>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</si>
  <si>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</si>
  <si>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</si>
  <si>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</si>
  <si>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</si>
  <si>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</si>
  <si>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</si>
  <si>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</si>
  <si>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</si>
  <si>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</si>
  <si>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</si>
  <si>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</si>
  <si>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</si>
  <si>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</si>
  <si>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</si>
  <si>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</si>
  <si>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</si>
  <si>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</si>
  <si>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</si>
  <si>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</si>
  <si>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</si>
  <si>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</si>
  <si>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</si>
  <si>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</si>
  <si>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</si>
  <si>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</si>
  <si>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</si>
  <si>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</si>
  <si>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</si>
  <si>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</si>
  <si>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</si>
  <si>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</si>
  <si>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</si>
  <si>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</si>
  <si>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</si>
  <si>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</si>
  <si>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</si>
  <si>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</si>
  <si>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</si>
  <si>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</si>
  <si>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</si>
  <si>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</si>
  <si>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</si>
  <si>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</si>
  <si>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</si>
  <si>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</si>
  <si>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</si>
  <si>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</si>
  <si>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</si>
  <si>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</si>
  <si>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</si>
  <si>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</si>
  <si>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</si>
  <si>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</si>
  <si>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</si>
  <si>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</si>
  <si>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</si>
  <si>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</si>
  <si>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</si>
  <si>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</si>
  <si>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</si>
  <si>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</si>
  <si>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</si>
  <si>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</si>
  <si>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</si>
  <si>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</si>
  <si>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</si>
  <si>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</si>
  <si>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</si>
  <si>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</si>
  <si>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</si>
  <si>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</si>
  <si>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</si>
  <si>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</si>
  <si>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</si>
  <si>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</si>
  <si>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</si>
  <si>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</si>
  <si>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</si>
  <si>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</si>
  <si>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</si>
  <si>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</si>
  <si>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</si>
  <si>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</si>
  <si>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</si>
  <si>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</si>
  <si>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</si>
  <si>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</si>
  <si>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</si>
  <si>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</si>
  <si>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</si>
  <si>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</si>
  <si>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</si>
  <si>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</si>
  <si>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</si>
  <si>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</si>
  <si>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</si>
  <si>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</si>
  <si>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</si>
  <si>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</si>
  <si>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</si>
  <si>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</si>
  <si>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</si>
  <si>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</si>
  <si>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</si>
  <si>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</si>
  <si>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</si>
  <si>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</si>
  <si>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</si>
  <si>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</si>
  <si>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</si>
  <si>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</si>
  <si>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</si>
  <si>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</si>
  <si>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</si>
  <si>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</si>
  <si>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</si>
  <si>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</si>
  <si>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</si>
  <si>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</si>
  <si>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</si>
  <si>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</si>
  <si>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</si>
  <si>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</si>
  <si>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</si>
  <si>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</si>
  <si>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</si>
  <si>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</si>
  <si>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</si>
  <si>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</si>
  <si>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</si>
  <si>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</si>
  <si>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</si>
  <si>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</si>
  <si>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</si>
  <si>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</si>
  <si>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</si>
  <si>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</si>
  <si>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</si>
  <si>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</si>
  <si>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</si>
  <si>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</si>
  <si>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</si>
  <si>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</si>
  <si>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</si>
  <si>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</si>
  <si>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</si>
  <si>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</si>
  <si>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</si>
  <si>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</si>
  <si>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</si>
  <si>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</si>
  <si>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</si>
  <si>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</si>
  <si>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</si>
  <si>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</si>
  <si>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</si>
  <si>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</si>
  <si>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</si>
  <si>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</si>
  <si>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</si>
  <si>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</si>
  <si>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</si>
  <si>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</si>
  <si>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</si>
  <si>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</si>
  <si>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</si>
  <si>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</si>
  <si>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</si>
  <si>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</si>
  <si>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</si>
  <si>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</si>
  <si>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</si>
  <si>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</si>
  <si>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</si>
  <si>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</si>
  <si>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</si>
  <si>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</si>
  <si>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</si>
  <si>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</si>
  <si>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</si>
  <si>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</si>
  <si>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</si>
  <si>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</si>
  <si>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</si>
  <si>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</si>
  <si>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</si>
  <si>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</si>
  <si>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</si>
  <si>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</si>
  <si>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</si>
  <si>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</si>
  <si>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</si>
  <si>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</si>
  <si>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</si>
  <si>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</si>
  <si>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</si>
  <si>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</si>
  <si>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</si>
  <si>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</si>
  <si>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</si>
  <si>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</si>
  <si>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</si>
  <si>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</si>
  <si>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</si>
  <si>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</si>
  <si>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</si>
  <si>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</si>
  <si>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</si>
  <si>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</si>
  <si>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</si>
  <si>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</si>
  <si>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</si>
  <si>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</si>
  <si>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</si>
  <si>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</si>
  <si>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</si>
  <si>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</si>
  <si>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</si>
  <si>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</si>
  <si>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</si>
  <si>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</si>
  <si>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</si>
  <si>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</si>
  <si>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</si>
  <si>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</si>
  <si>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</si>
  <si>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</si>
  <si>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</si>
  <si>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</si>
  <si>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</si>
  <si>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</si>
  <si>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</si>
  <si>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</si>
  <si>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</si>
  <si>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</si>
  <si>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</si>
  <si>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</si>
  <si>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</si>
  <si>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</si>
  <si>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</si>
  <si>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</si>
  <si>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</si>
  <si>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</si>
  <si>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</si>
  <si>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</si>
  <si>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</si>
  <si>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</si>
  <si>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</si>
  <si>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</si>
  <si>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</si>
  <si>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</si>
  <si>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</si>
  <si>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</si>
  <si>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</si>
  <si>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</si>
  <si>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</si>
  <si>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</si>
  <si>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</si>
  <si>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</si>
  <si>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</si>
  <si>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</si>
  <si>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</si>
  <si>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</si>
  <si>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</si>
  <si>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</si>
  <si>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</si>
  <si>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</si>
  <si>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</si>
  <si>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</si>
  <si>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</si>
  <si>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</si>
  <si>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</si>
  <si>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</si>
  <si>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</si>
  <si>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</si>
  <si>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</si>
  <si>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</si>
  <si>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</si>
  <si>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</si>
  <si>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</si>
  <si>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</si>
  <si>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</si>
  <si>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</si>
  <si>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</si>
  <si>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</si>
  <si>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</si>
  <si>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</si>
  <si>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</si>
  <si>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</si>
  <si>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</si>
  <si>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</si>
  <si>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</si>
  <si>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</si>
  <si>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</si>
  <si>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</si>
  <si>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</si>
  <si>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</si>
  <si>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</si>
  <si>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</si>
  <si>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</si>
  <si>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</si>
  <si>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</si>
  <si>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</si>
  <si>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</si>
  <si>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</si>
  <si>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</si>
  <si>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</si>
  <si>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</si>
  <si>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</si>
  <si>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</si>
  <si>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</si>
  <si>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</si>
  <si>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</si>
  <si>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</si>
  <si>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</si>
  <si>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</si>
  <si>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</si>
  <si>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</si>
  <si>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</si>
  <si>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</si>
  <si>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</si>
  <si>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</si>
  <si>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</si>
  <si>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</si>
  <si>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</si>
  <si>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</si>
  <si>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</si>
  <si>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</si>
  <si>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</si>
  <si>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</si>
  <si>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</si>
  <si>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</si>
  <si>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</si>
  <si>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</si>
  <si>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</si>
  <si>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</si>
  <si>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</si>
  <si>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</si>
  <si>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</si>
  <si>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</si>
  <si>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</si>
  <si>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</si>
  <si>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</si>
  <si>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</si>
  <si>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</si>
  <si>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</si>
  <si>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</si>
  <si>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</si>
  <si>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</si>
  <si>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</si>
  <si>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</si>
  <si>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</si>
  <si>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</si>
  <si>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</si>
  <si>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</si>
  <si>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</si>
  <si>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</si>
  <si>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</si>
  <si>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</si>
  <si>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</si>
  <si>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</si>
  <si>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</si>
  <si>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</si>
  <si>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</si>
  <si>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</si>
  <si>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</si>
  <si>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</si>
  <si>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</si>
  <si>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</si>
  <si>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</si>
  <si>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</si>
  <si>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</si>
  <si>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</si>
  <si>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</si>
  <si>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</si>
  <si>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</si>
  <si>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</si>
  <si>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</si>
  <si>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</si>
  <si>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</si>
  <si>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</si>
  <si>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</si>
  <si>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</si>
  <si>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</si>
  <si>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</si>
  <si>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</si>
  <si>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</si>
  <si>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</si>
  <si>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</si>
  <si>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</si>
  <si>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</si>
  <si>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</si>
  <si>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</si>
  <si>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</si>
  <si>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</si>
  <si>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</si>
  <si>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</si>
  <si>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</si>
  <si>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</si>
  <si>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</si>
  <si>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</si>
  <si>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</si>
  <si>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</si>
  <si>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</si>
  <si>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</si>
  <si>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</si>
  <si>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</si>
  <si>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</si>
  <si>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</si>
  <si>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</si>
  <si>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</si>
  <si>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</si>
  <si>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</si>
  <si>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</si>
  <si>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</si>
  <si>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</si>
  <si>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</si>
  <si>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</si>
  <si>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</si>
  <si>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</si>
  <si>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</si>
  <si>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</si>
  <si>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</si>
  <si>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</si>
  <si>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</si>
  <si>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</si>
  <si>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</si>
  <si>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</si>
  <si>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</si>
  <si>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</si>
  <si>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</si>
  <si>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</si>
  <si>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</si>
  <si>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</si>
  <si>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</si>
  <si>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</si>
  <si>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</si>
  <si>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</si>
  <si>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</si>
  <si>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</si>
  <si>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</si>
  <si>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</si>
  <si>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</si>
  <si>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</si>
  <si>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</si>
  <si>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</si>
  <si>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</si>
  <si>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</si>
  <si>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</si>
  <si>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</si>
  <si>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</si>
  <si>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</si>
  <si>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</si>
  <si>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</si>
  <si>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</si>
  <si>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</si>
  <si>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</si>
  <si>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</si>
  <si>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</si>
  <si>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</si>
  <si>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</si>
  <si>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</si>
  <si>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</si>
  <si>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</si>
  <si>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</si>
  <si>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</si>
  <si>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</si>
  <si>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</si>
  <si>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</si>
  <si>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</si>
  <si>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</si>
  <si>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</si>
  <si>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</si>
  <si>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</si>
  <si>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</si>
  <si>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</si>
  <si>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</si>
  <si>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</si>
  <si>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</si>
  <si>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</si>
  <si>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</si>
  <si>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</si>
  <si>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</si>
  <si>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</si>
  <si>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</si>
  <si>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</si>
  <si>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</si>
  <si>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</si>
  <si>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</si>
  <si>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</si>
  <si>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</si>
  <si>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</si>
  <si>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</si>
  <si>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</si>
  <si>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</si>
  <si>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</si>
  <si>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</si>
  <si>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</si>
  <si>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</si>
  <si>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</si>
  <si>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</si>
  <si>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</si>
  <si>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</si>
  <si>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</si>
  <si>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</si>
  <si>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</si>
  <si>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</si>
  <si>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</si>
  <si>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</si>
  <si>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</si>
  <si>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</si>
  <si>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</si>
  <si>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</si>
  <si>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</si>
  <si>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</si>
  <si>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</si>
  <si>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</si>
  <si>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</si>
  <si>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</si>
  <si>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</si>
  <si>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</si>
  <si>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</si>
  <si>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</si>
  <si>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</si>
  <si>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</si>
  <si>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</si>
  <si>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</si>
  <si>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</si>
  <si>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</si>
  <si>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</si>
  <si>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</si>
  <si>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</si>
  <si>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</si>
  <si>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</si>
  <si>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</si>
  <si>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</si>
  <si>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</si>
  <si>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</si>
  <si>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</si>
  <si>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</si>
  <si>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</si>
  <si>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</si>
  <si>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</si>
  <si>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</si>
  <si>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</si>
  <si>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</si>
  <si>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</si>
  <si>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</si>
  <si>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</si>
  <si>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</si>
  <si>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</si>
  <si>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</si>
  <si>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</si>
  <si>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</si>
  <si>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</si>
  <si>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</si>
  <si>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</si>
  <si>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</si>
  <si>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</si>
  <si>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</si>
  <si>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</si>
  <si>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</si>
  <si>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</si>
  <si>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</si>
  <si>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</si>
  <si>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</si>
  <si>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</si>
  <si>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</si>
  <si>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</si>
  <si>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</si>
  <si>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</si>
  <si>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</si>
  <si>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</si>
  <si>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</si>
  <si>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</si>
  <si>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</si>
  <si>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</si>
  <si>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</si>
  <si>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</si>
  <si>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</si>
  <si>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</si>
  <si>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</si>
  <si>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</si>
  <si>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</si>
  <si>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</si>
  <si>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</si>
  <si>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</si>
  <si>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</si>
  <si>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</si>
  <si>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</si>
  <si>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</si>
  <si>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</si>
  <si>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</si>
  <si>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</si>
  <si>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</si>
  <si>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</si>
  <si>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</si>
  <si>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</si>
  <si>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</si>
  <si>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</si>
  <si>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</si>
  <si>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</si>
  <si>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</si>
  <si>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</si>
  <si>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</si>
  <si>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</si>
  <si>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</si>
  <si>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</si>
  <si>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</si>
  <si>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</si>
  <si>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</si>
  <si>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</si>
  <si>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</si>
  <si>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</si>
  <si>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</si>
  <si>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</si>
  <si>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</si>
  <si>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</si>
  <si>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</si>
  <si>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</si>
  <si>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</si>
  <si>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</si>
  <si>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</si>
  <si>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</si>
  <si>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</si>
  <si>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</si>
  <si>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</si>
  <si>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</si>
  <si>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</si>
  <si>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</si>
  <si>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</si>
  <si>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</si>
  <si>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</si>
  <si>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</si>
  <si>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</si>
  <si>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</si>
  <si>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</si>
  <si>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</si>
  <si>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</si>
  <si>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</si>
  <si>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</si>
  <si>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</si>
  <si>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</si>
  <si>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</si>
  <si>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</si>
  <si>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</si>
  <si>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</si>
  <si>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</si>
  <si>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</si>
  <si>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</si>
  <si>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</si>
  <si>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</si>
  <si>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</si>
  <si>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</si>
  <si>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</si>
  <si>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</si>
  <si>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</si>
  <si>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</si>
  <si>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</si>
  <si>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</si>
  <si>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</si>
  <si>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</si>
  <si>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</si>
  <si>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</si>
  <si>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</si>
  <si>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</si>
  <si>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</si>
  <si>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</si>
  <si>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</si>
  <si>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</si>
  <si>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</si>
  <si>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</si>
  <si>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</si>
  <si>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</si>
  <si>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</si>
  <si>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</si>
  <si>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</si>
  <si>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</si>
  <si>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</si>
  <si>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</si>
  <si>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</si>
  <si>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</si>
  <si>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</si>
  <si>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</si>
  <si>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</si>
  <si>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</si>
  <si>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</si>
  <si>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</si>
  <si>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</si>
  <si>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</si>
  <si>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</si>
  <si>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</si>
  <si>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</si>
  <si>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</si>
  <si>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</si>
  <si>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</si>
  <si>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</si>
  <si>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</si>
  <si>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</si>
  <si>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</si>
  <si>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</si>
  <si>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</si>
  <si>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</si>
  <si>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</si>
  <si>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</si>
  <si>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</si>
  <si>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</si>
  <si>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</si>
  <si>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</si>
  <si>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</si>
  <si>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</si>
  <si>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</si>
  <si>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</si>
  <si>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</si>
  <si>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</si>
  <si>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</si>
  <si>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</si>
  <si>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</si>
  <si>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</si>
  <si>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</si>
  <si>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</si>
  <si>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</si>
  <si>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</si>
  <si>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</si>
  <si>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</si>
  <si>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</si>
  <si>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</si>
  <si>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</si>
  <si>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</si>
  <si>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</si>
  <si>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</si>
  <si>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</si>
  <si>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</si>
  <si>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</si>
  <si>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</si>
  <si>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</si>
  <si>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</si>
  <si>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</si>
  <si>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</si>
  <si>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</si>
  <si>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</si>
  <si>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</si>
  <si>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</si>
  <si>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</si>
  <si>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</si>
  <si>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</si>
  <si>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</si>
  <si>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</si>
  <si>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</si>
  <si>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</si>
  <si>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</si>
  <si>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</si>
  <si>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</si>
  <si>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</si>
  <si>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</si>
  <si>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</si>
  <si>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</si>
  <si>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</si>
  <si>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</si>
  <si>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</si>
  <si>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</si>
  <si>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</si>
  <si>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</si>
  <si>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</si>
  <si>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</si>
  <si>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</si>
  <si>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</si>
  <si>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</si>
  <si>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</si>
  <si>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</si>
  <si>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</si>
  <si>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</si>
  <si>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</si>
  <si>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</si>
  <si>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</si>
  <si>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</si>
  <si>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</si>
  <si>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</si>
  <si>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</si>
  <si>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</si>
  <si>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</si>
  <si>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</si>
  <si>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</si>
  <si>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</si>
  <si>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</si>
  <si>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</si>
  <si>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</si>
  <si>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</si>
  <si>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</si>
  <si>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</si>
  <si>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</si>
  <si>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</si>
  <si>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</si>
  <si>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</si>
  <si>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</si>
  <si>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</si>
  <si>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</si>
  <si>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</si>
  <si>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</si>
  <si>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</si>
  <si>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</si>
  <si>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</si>
  <si>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</si>
  <si>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</si>
  <si>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</si>
  <si>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</si>
  <si>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</si>
  <si>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</si>
  <si>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</si>
  <si>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</si>
  <si>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</si>
  <si>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</si>
  <si>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</si>
  <si>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</si>
  <si>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</si>
  <si>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</si>
  <si>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</si>
  <si>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</si>
  <si>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</si>
  <si>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</si>
  <si>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</si>
  <si>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</si>
  <si>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</si>
  <si>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</si>
  <si>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</si>
  <si>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</si>
  <si>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</si>
  <si>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</si>
  <si>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</si>
  <si>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</si>
  <si>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</si>
  <si>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</si>
  <si>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</si>
  <si>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</si>
  <si>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</si>
  <si>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</si>
  <si>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</si>
  <si>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</si>
  <si>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</si>
  <si>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</si>
  <si>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</si>
  <si>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</si>
  <si>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</si>
  <si>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</si>
  <si>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</si>
  <si>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</si>
  <si>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</si>
  <si>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</si>
  <si>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</si>
  <si>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</si>
  <si>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</si>
  <si>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</si>
  <si>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</si>
  <si>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</si>
  <si>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</si>
  <si>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</si>
  <si>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</si>
  <si>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</si>
  <si>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</si>
  <si>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</si>
  <si>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</si>
  <si>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</si>
  <si>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</si>
  <si>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</si>
  <si>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</si>
  <si>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</si>
  <si>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</si>
  <si>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</si>
  <si>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</si>
  <si>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</si>
  <si>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</si>
  <si>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</si>
  <si>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</si>
  <si>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</si>
  <si>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</si>
  <si>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</si>
  <si>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</si>
  <si>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</si>
  <si>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</si>
  <si>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</si>
  <si>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</si>
  <si>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</si>
  <si>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</si>
  <si>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</si>
  <si>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</si>
  <si>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</si>
  <si>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</si>
  <si>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</si>
  <si>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</si>
  <si>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</si>
  <si>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</si>
  <si>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</si>
  <si>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</si>
  <si>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</si>
  <si>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</si>
  <si>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</si>
  <si>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</si>
  <si>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</si>
  <si>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</si>
  <si>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</si>
  <si>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</si>
  <si>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</si>
  <si>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</si>
  <si>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</si>
  <si>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</si>
  <si>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</si>
  <si>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</si>
  <si>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</si>
  <si>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</si>
  <si>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</si>
  <si>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</si>
  <si>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</si>
  <si>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</si>
  <si>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</si>
  <si>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</si>
  <si>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</si>
  <si>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</si>
  <si>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</si>
  <si>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</si>
  <si>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</si>
  <si>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</si>
  <si>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</si>
  <si>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</si>
  <si>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</si>
  <si>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</si>
  <si>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</si>
  <si>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</si>
  <si>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</si>
  <si>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</si>
  <si>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</si>
  <si>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</si>
  <si>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</si>
  <si>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</si>
  <si>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</si>
  <si>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</si>
  <si>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</si>
  <si>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</si>
  <si>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</si>
  <si>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</si>
  <si>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</si>
  <si>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</si>
  <si>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</si>
  <si>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</si>
  <si>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</si>
  <si>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</si>
  <si>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</si>
  <si>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</si>
  <si>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</si>
  <si>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</si>
  <si>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</si>
  <si>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</si>
  <si>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</si>
  <si>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</si>
  <si>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</si>
  <si>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</si>
  <si>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</si>
  <si>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</si>
  <si>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</si>
  <si>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</si>
  <si>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</si>
  <si>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</si>
  <si>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</si>
  <si>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</si>
  <si>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</si>
  <si>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</si>
  <si>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</si>
  <si>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</si>
  <si>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</si>
  <si>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</si>
  <si>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</si>
  <si>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</si>
  <si>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</si>
  <si>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</si>
  <si>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</si>
  <si>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</si>
  <si>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</si>
  <si>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</si>
  <si>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</si>
  <si>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</si>
  <si>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</si>
  <si>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</si>
  <si>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</si>
  <si>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</si>
  <si>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</si>
  <si>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</si>
  <si>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</si>
  <si>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</si>
  <si>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</si>
  <si>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</si>
  <si>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</si>
  <si>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</si>
  <si>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</si>
  <si>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</si>
  <si>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</si>
  <si>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</si>
  <si>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</si>
  <si>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</si>
  <si>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</si>
  <si>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</si>
  <si>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</si>
  <si>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</si>
  <si>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</si>
  <si>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</si>
  <si>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</si>
  <si>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</si>
  <si>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</si>
  <si>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</si>
  <si>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</si>
  <si>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</si>
  <si>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</si>
  <si>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</si>
  <si>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</si>
  <si>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</si>
  <si>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</si>
  <si>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</si>
  <si>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</si>
  <si>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</si>
  <si>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</si>
  <si>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</si>
  <si>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</si>
  <si>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</si>
  <si>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</si>
  <si>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</si>
  <si>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</si>
  <si>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</si>
  <si>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</si>
  <si>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</si>
  <si>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</si>
  <si>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</si>
  <si>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</si>
  <si>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</si>
  <si>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</si>
  <si>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</si>
  <si>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</si>
  <si>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</si>
  <si>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</si>
  <si>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</si>
  <si>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</si>
  <si>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</si>
  <si>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</si>
  <si>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</si>
  <si>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</si>
  <si>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</si>
  <si>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</si>
  <si>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</si>
  <si>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</si>
  <si>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</si>
  <si>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</si>
  <si>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</si>
  <si>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</si>
  <si>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</si>
  <si>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</si>
  <si>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</si>
  <si>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</si>
  <si>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</si>
  <si>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</si>
  <si>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</si>
  <si>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</si>
  <si>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</si>
  <si>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</si>
  <si>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</si>
  <si>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</si>
  <si>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</si>
  <si>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</si>
  <si>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</si>
  <si>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</si>
  <si>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</si>
  <si>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</si>
  <si>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</si>
  <si>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</si>
  <si>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</si>
  <si>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</si>
  <si>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</si>
  <si>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</si>
  <si>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</si>
  <si>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</si>
  <si>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</si>
  <si>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</si>
  <si>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</si>
  <si>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</si>
  <si>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</si>
  <si>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</si>
  <si>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</si>
  <si>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</si>
  <si>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</si>
  <si>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</si>
  <si>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</si>
  <si>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</si>
  <si>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</si>
  <si>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</si>
  <si>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</si>
  <si>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</si>
  <si>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</si>
  <si>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</si>
  <si>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</si>
  <si>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</si>
  <si>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</si>
  <si>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</si>
  <si>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</si>
  <si>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</si>
  <si>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</si>
  <si>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</si>
  <si>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</si>
  <si>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</si>
  <si>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</si>
  <si>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</si>
  <si>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</si>
  <si>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</si>
  <si>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</si>
  <si>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</si>
  <si>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</si>
  <si>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</si>
  <si>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</si>
  <si>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</si>
  <si>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</si>
  <si>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</si>
  <si>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</si>
  <si>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</si>
  <si>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</si>
  <si>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</si>
  <si>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</si>
  <si>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</si>
  <si>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</si>
  <si>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</si>
  <si>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</si>
  <si>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</si>
  <si>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</si>
  <si>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</si>
  <si>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</si>
  <si>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</si>
  <si>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</si>
  <si>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</si>
  <si>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</si>
  <si>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</si>
  <si>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</si>
  <si>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</si>
  <si>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</si>
  <si>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</si>
  <si>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</si>
  <si>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</si>
  <si>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</si>
  <si>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</si>
  <si>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</si>
  <si>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</si>
  <si>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</si>
  <si>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</si>
  <si>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</si>
  <si>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</si>
  <si>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</si>
  <si>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</si>
  <si>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</si>
  <si>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</si>
  <si>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</si>
  <si>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</si>
  <si>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</si>
  <si>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</si>
  <si>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</si>
  <si>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</si>
  <si>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</si>
  <si>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</si>
  <si>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</si>
  <si>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</si>
  <si>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</si>
  <si>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</si>
  <si>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</si>
  <si>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</si>
  <si>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</si>
  <si>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</si>
  <si>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</si>
  <si>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</si>
  <si>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</si>
  <si>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</si>
  <si>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</si>
  <si>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</si>
  <si>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</si>
  <si>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</si>
  <si>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</si>
  <si>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</si>
  <si>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</si>
  <si>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</si>
  <si>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</si>
  <si>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</si>
  <si>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</si>
  <si>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</si>
  <si>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</si>
  <si>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</si>
  <si>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</si>
  <si>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</si>
  <si>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</si>
  <si>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</si>
  <si>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</si>
  <si>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</si>
  <si>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</si>
  <si>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</si>
  <si>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</si>
  <si>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</si>
  <si>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</si>
  <si>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</si>
  <si>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</si>
  <si>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</si>
  <si>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</si>
  <si>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</si>
  <si>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</si>
  <si>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</si>
  <si>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</si>
  <si>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</si>
  <si>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</si>
  <si>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</si>
  <si>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</si>
  <si>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</si>
  <si>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</si>
  <si>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</si>
  <si>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</si>
  <si>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</si>
  <si>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</si>
  <si>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</si>
  <si>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</si>
  <si>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</si>
  <si>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</si>
  <si>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</si>
  <si>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</si>
  <si>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</si>
  <si>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</si>
  <si>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</si>
  <si>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</si>
  <si>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</si>
  <si>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</si>
  <si>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</si>
  <si>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</si>
  <si>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</si>
  <si>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</si>
  <si>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</si>
  <si>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</si>
  <si>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</si>
  <si>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</si>
  <si>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</si>
  <si>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</si>
  <si>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</si>
  <si>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</si>
  <si>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</si>
  <si>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</si>
  <si>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</si>
  <si>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</si>
  <si>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</si>
  <si>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</si>
  <si>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</si>
  <si>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</si>
  <si>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</si>
  <si>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</si>
  <si>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</si>
  <si>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</si>
  <si>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</si>
  <si>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</si>
  <si>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</si>
  <si>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</si>
  <si>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</si>
  <si>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</si>
  <si>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</si>
  <si>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</si>
  <si>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</si>
  <si>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</si>
  <si>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</si>
  <si>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</si>
  <si>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</si>
  <si>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</si>
  <si>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</si>
  <si>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</si>
  <si>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</si>
  <si>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</si>
  <si>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</si>
  <si>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</si>
  <si>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</si>
  <si>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</si>
  <si>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</si>
  <si>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</si>
  <si>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</si>
  <si>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</si>
  <si>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</si>
  <si>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</si>
  <si>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</si>
  <si>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</si>
  <si>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</si>
  <si>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</si>
  <si>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</si>
  <si>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</si>
  <si>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</si>
  <si>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</si>
  <si>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</si>
  <si>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</si>
  <si>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</si>
  <si>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</si>
  <si>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</si>
  <si>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</si>
  <si>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</si>
  <si>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</si>
  <si>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</si>
  <si>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</si>
  <si>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</si>
  <si>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</si>
  <si>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</si>
  <si>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</si>
  <si>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</si>
  <si>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</si>
  <si>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</si>
  <si>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</si>
  <si>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</si>
  <si>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</si>
  <si>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</si>
  <si>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</si>
  <si>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</si>
  <si>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</si>
  <si>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</si>
  <si>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</si>
  <si>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</si>
  <si>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</si>
  <si>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</si>
  <si>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</si>
  <si>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</si>
  <si>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</si>
  <si>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</si>
  <si>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</si>
  <si>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</si>
  <si>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</si>
  <si>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</si>
  <si>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</si>
  <si>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</si>
  <si>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</si>
  <si>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</si>
  <si>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</si>
  <si>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</si>
  <si>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</si>
  <si>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</si>
  <si>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</si>
  <si>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</si>
  <si>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</si>
  <si>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</si>
  <si>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</si>
  <si>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</si>
  <si>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</si>
  <si>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</si>
  <si>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</si>
  <si>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</si>
  <si>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</si>
  <si>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</si>
  <si>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</si>
  <si>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</si>
  <si>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</si>
  <si>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</si>
  <si>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</si>
  <si>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</si>
  <si>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</si>
  <si>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</si>
  <si>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</si>
  <si>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</si>
  <si>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</si>
  <si>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</si>
  <si>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</si>
  <si>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</si>
  <si>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</si>
  <si>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</si>
  <si>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</si>
  <si>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</si>
  <si>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</si>
  <si>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</si>
  <si>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</si>
  <si>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</si>
  <si>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</si>
  <si>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</si>
  <si>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</si>
  <si>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</si>
  <si>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</si>
  <si>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</si>
  <si>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</si>
  <si>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</si>
  <si>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</si>
  <si>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</si>
  <si>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</si>
  <si>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</si>
  <si>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</si>
  <si>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</si>
  <si>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</si>
  <si>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</si>
  <si>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</si>
  <si>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</si>
  <si>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</si>
  <si>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</si>
  <si>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</si>
  <si>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</si>
  <si>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</si>
  <si>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</si>
  <si>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</si>
  <si>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</si>
  <si>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</si>
  <si>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</si>
  <si>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</si>
  <si>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</si>
  <si>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</si>
  <si>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</si>
  <si>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</si>
  <si>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</si>
  <si>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</si>
  <si>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</si>
  <si>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</si>
  <si>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</si>
  <si>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</si>
  <si>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</si>
  <si>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</si>
  <si>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</si>
  <si>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</si>
  <si>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</si>
  <si>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</si>
  <si>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</si>
  <si>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</si>
  <si>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</si>
  <si>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</si>
  <si>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</si>
  <si>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</si>
  <si>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</si>
  <si>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</si>
  <si>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</si>
  <si>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</si>
  <si>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</si>
  <si>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</si>
  <si>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</si>
  <si>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</si>
  <si>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</si>
  <si>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</si>
  <si>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</si>
  <si>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</si>
  <si>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</si>
  <si>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</si>
  <si>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</si>
  <si>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</si>
  <si>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</si>
  <si>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</si>
  <si>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</si>
  <si>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</si>
  <si>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</si>
  <si>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</si>
  <si>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</si>
  <si>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</si>
  <si>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</si>
  <si>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</si>
  <si>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</si>
  <si>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</si>
  <si>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</si>
  <si>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</si>
  <si>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</si>
  <si>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</si>
  <si>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</si>
  <si>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</si>
  <si>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</si>
  <si>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</si>
  <si>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</si>
  <si>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</si>
  <si>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</si>
  <si>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</si>
  <si>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</si>
  <si>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</si>
  <si>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</si>
  <si>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</si>
  <si>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</si>
  <si>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</si>
  <si>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</si>
  <si>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</si>
  <si>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</si>
  <si>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</si>
  <si>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</si>
  <si>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</si>
  <si>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</si>
  <si>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</si>
  <si>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</si>
  <si>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</si>
  <si>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</si>
  <si>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</si>
  <si>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</si>
  <si>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</si>
  <si>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</si>
  <si>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</si>
  <si>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</si>
  <si>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</si>
  <si>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</si>
  <si>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</si>
  <si>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</si>
  <si>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</si>
  <si>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</si>
  <si>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</si>
  <si>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</si>
  <si>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</si>
  <si>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</si>
  <si>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</si>
  <si>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</si>
  <si>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</si>
  <si>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</si>
  <si>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</si>
  <si>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</si>
  <si>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</si>
  <si>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</si>
  <si>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</si>
  <si>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</si>
  <si>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</si>
  <si>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</si>
  <si>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</si>
  <si>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</si>
  <si>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</si>
  <si>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</si>
  <si>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</si>
  <si>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</si>
  <si>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</si>
  <si>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</si>
  <si>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</si>
  <si>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</si>
  <si>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</si>
  <si>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</si>
  <si>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</si>
  <si>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</si>
  <si>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</si>
  <si>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</si>
  <si>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</si>
  <si>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</si>
  <si>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</si>
  <si>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</si>
  <si>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</si>
  <si>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</si>
  <si>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</si>
  <si>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</si>
  <si>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</si>
  <si>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</si>
  <si>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</si>
  <si>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</si>
  <si>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</si>
  <si>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</si>
  <si>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</si>
  <si>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</si>
  <si>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</si>
  <si>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</si>
  <si>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</si>
  <si>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</si>
  <si>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</si>
  <si>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</si>
  <si>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</si>
  <si>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</si>
  <si>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</si>
  <si>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</si>
  <si>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</si>
  <si>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</si>
  <si>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</si>
  <si>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</si>
  <si>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</si>
  <si>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</si>
  <si>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</si>
  <si>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</si>
  <si>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</si>
  <si>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</si>
  <si>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</si>
  <si>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</si>
  <si>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</si>
  <si>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</si>
  <si>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</si>
  <si>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</si>
  <si>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</si>
  <si>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</si>
  <si>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</si>
  <si>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</si>
  <si>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</si>
  <si>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</si>
  <si>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</si>
  <si>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</si>
  <si>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</si>
  <si>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</si>
  <si>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</si>
  <si>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</si>
  <si>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</si>
  <si>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</si>
  <si>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</si>
  <si>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</si>
  <si>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</si>
  <si>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</si>
  <si>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</si>
  <si>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</si>
  <si>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</si>
  <si>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</si>
  <si>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</si>
  <si>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</si>
  <si>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</si>
  <si>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</si>
  <si>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</si>
  <si>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</si>
  <si>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</si>
  <si>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</si>
  <si>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</si>
  <si>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</si>
  <si>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</si>
  <si>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</si>
  <si>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</si>
  <si>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</si>
  <si>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</si>
  <si>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</si>
  <si>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</si>
  <si>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</si>
  <si>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</si>
  <si>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</si>
  <si>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</si>
  <si>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</si>
  <si>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</si>
  <si>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</si>
  <si>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</si>
  <si>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</si>
  <si>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</si>
  <si>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</si>
  <si>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</si>
  <si>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</si>
  <si>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</si>
  <si>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</si>
  <si>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</si>
  <si>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</si>
  <si>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</si>
  <si>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</si>
  <si>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</si>
  <si>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</si>
  <si>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</si>
  <si>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</si>
  <si>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</si>
  <si>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</si>
  <si>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</si>
  <si>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</si>
  <si>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</si>
  <si>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</si>
  <si>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</si>
  <si>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</si>
  <si>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</si>
  <si>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</si>
  <si>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</si>
  <si>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</si>
  <si>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</si>
  <si>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</si>
  <si>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</si>
  <si>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</si>
  <si>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</si>
  <si>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</si>
  <si>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</si>
  <si>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</si>
  <si>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</si>
  <si>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</si>
  <si>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</si>
  <si>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</si>
  <si>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</si>
  <si>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</si>
  <si>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</si>
  <si>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</si>
  <si>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</si>
  <si>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</si>
  <si>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</si>
  <si>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</si>
  <si>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</si>
  <si>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</si>
  <si>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</si>
  <si>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</si>
  <si>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</si>
  <si>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</si>
  <si>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</si>
  <si>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</si>
  <si>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</si>
  <si>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</si>
  <si>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</si>
  <si>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</si>
  <si>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</si>
  <si>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</si>
  <si>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</si>
  <si>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</si>
  <si>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</si>
  <si>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</si>
  <si>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</si>
  <si>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</si>
  <si>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</si>
  <si>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</si>
  <si>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</si>
  <si>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</si>
  <si>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</si>
  <si>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</si>
  <si>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</si>
  <si>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</si>
  <si>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</si>
  <si>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</si>
  <si>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</si>
  <si>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</si>
  <si>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</si>
  <si>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</si>
  <si>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</si>
  <si>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</si>
  <si>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</si>
  <si>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</si>
  <si>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</si>
  <si>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</si>
  <si>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</si>
  <si>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</si>
  <si>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</si>
  <si>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</si>
  <si>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</si>
  <si>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</si>
  <si>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</si>
  <si>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</si>
  <si>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</si>
  <si>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</si>
  <si>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</si>
  <si>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</si>
  <si>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</si>
  <si>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</si>
  <si>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</si>
  <si>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</si>
  <si>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</si>
  <si>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</si>
  <si>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</si>
  <si>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</si>
  <si>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</si>
  <si>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</si>
  <si>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</si>
  <si>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</si>
  <si>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</si>
  <si>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</si>
  <si>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</si>
  <si>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</si>
  <si>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</si>
  <si>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</si>
  <si>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</si>
  <si>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</si>
  <si>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</si>
  <si>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</si>
  <si>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</si>
  <si>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</si>
  <si>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</si>
  <si>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</si>
  <si>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</si>
  <si>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</si>
  <si>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</si>
  <si>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</si>
  <si>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</si>
  <si>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</si>
  <si>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</si>
  <si>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</si>
  <si>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</si>
  <si>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</si>
  <si>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</si>
  <si>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</si>
  <si>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</si>
  <si>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</si>
  <si>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</si>
  <si>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</si>
  <si>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</si>
  <si>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</si>
  <si>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</si>
  <si>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</si>
  <si>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</si>
  <si>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</si>
  <si>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</si>
  <si>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</si>
  <si>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</si>
  <si>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</si>
  <si>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</si>
  <si>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</si>
  <si>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</si>
  <si>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</si>
  <si>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</si>
  <si>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</si>
  <si>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</si>
  <si>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</si>
  <si>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</si>
  <si>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</si>
  <si>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</si>
  <si>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</si>
  <si>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</si>
  <si>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</si>
  <si>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</si>
  <si>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</si>
  <si>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</si>
  <si>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</si>
  <si>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</si>
  <si>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</si>
  <si>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</si>
  <si>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</si>
  <si>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</si>
  <si>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</si>
  <si>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</si>
  <si>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</si>
  <si>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</si>
  <si>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</si>
  <si>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</si>
  <si>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</si>
  <si>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</si>
  <si>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</si>
  <si>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</si>
  <si>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</si>
  <si>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</si>
  <si>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</si>
  <si>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</si>
  <si>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</si>
  <si>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</si>
  <si>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</si>
  <si>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</si>
  <si>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</si>
  <si>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</si>
  <si>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</si>
  <si>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</si>
  <si>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</si>
  <si>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</si>
  <si>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</si>
  <si>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</si>
  <si>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</si>
  <si>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</si>
  <si>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</si>
  <si>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</si>
  <si>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</si>
  <si>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</si>
  <si>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</si>
  <si>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</si>
  <si>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</si>
  <si>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</si>
  <si>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</si>
  <si>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</si>
  <si>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</si>
  <si>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</si>
  <si>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</si>
  <si>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</si>
  <si>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</si>
  <si>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</si>
  <si>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</si>
  <si>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</si>
  <si>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</si>
  <si>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</si>
  <si>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</si>
  <si>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</si>
  <si>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</si>
  <si>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</si>
  <si>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</si>
  <si>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</si>
  <si>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</si>
  <si>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</si>
  <si>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</si>
  <si>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</si>
  <si>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</si>
  <si>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</si>
  <si>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</si>
  <si>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</si>
  <si>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</si>
  <si>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</si>
  <si>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</si>
  <si>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</si>
  <si>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</si>
  <si>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</si>
  <si>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</si>
  <si>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</si>
  <si>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</si>
  <si>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</si>
  <si>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</si>
  <si>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</si>
  <si>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</si>
  <si>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</si>
  <si>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</si>
  <si>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</si>
  <si>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</si>
  <si>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</si>
  <si>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</si>
  <si>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</si>
  <si>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</si>
  <si>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</si>
  <si>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</si>
  <si>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</si>
  <si>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</si>
  <si>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</si>
  <si>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</si>
  <si>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</si>
  <si>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</si>
  <si>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</si>
  <si>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</si>
  <si>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</si>
  <si>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</si>
  <si>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</si>
  <si>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</si>
  <si>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</si>
  <si>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</si>
  <si>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</si>
  <si>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</si>
  <si>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</si>
  <si>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</si>
  <si>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</si>
  <si>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</si>
  <si>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</si>
  <si>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</si>
  <si>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</si>
  <si>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</si>
  <si>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</si>
  <si>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</si>
  <si>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</si>
  <si>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</si>
  <si>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</si>
  <si>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</si>
  <si>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</si>
  <si>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</si>
  <si>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</si>
  <si>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</si>
  <si>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</si>
  <si>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</si>
  <si>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</si>
  <si>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</si>
  <si>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</si>
  <si>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</si>
  <si>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</si>
  <si>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</si>
  <si>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</si>
  <si>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</si>
  <si>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</si>
  <si>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</si>
  <si>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</si>
  <si>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</si>
  <si>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</si>
  <si>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</si>
  <si>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</si>
  <si>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</si>
  <si>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</si>
  <si>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</si>
  <si>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</si>
  <si>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</si>
  <si>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</si>
  <si>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</si>
  <si>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</si>
  <si>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</si>
  <si>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</si>
  <si>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</si>
  <si>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</si>
  <si>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</si>
  <si>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</si>
  <si>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</si>
  <si>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</si>
  <si>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</si>
  <si>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</si>
  <si>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</si>
  <si>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</si>
  <si>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</si>
  <si>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</si>
  <si>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</si>
  <si>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</si>
  <si>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</si>
  <si>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</si>
  <si>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</si>
  <si>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</si>
  <si>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</si>
  <si>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</si>
  <si>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</si>
  <si>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</si>
  <si>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</si>
  <si>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</si>
  <si>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</si>
  <si>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</si>
  <si>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</si>
  <si>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</si>
  <si>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</si>
  <si>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</si>
  <si>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</si>
  <si>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</si>
  <si>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</si>
  <si>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</si>
  <si>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</si>
  <si>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</si>
  <si>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</si>
  <si>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</si>
  <si>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</si>
  <si>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</si>
  <si>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</si>
  <si>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</si>
  <si>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</si>
  <si>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</si>
  <si>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</si>
  <si>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</si>
  <si>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</si>
  <si>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</si>
  <si>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</si>
  <si>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</si>
  <si>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</si>
  <si>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</si>
  <si>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</si>
  <si>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</si>
  <si>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</si>
  <si>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</si>
  <si>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</si>
  <si>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</si>
  <si>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</si>
  <si>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</si>
  <si>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</si>
  <si>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</si>
  <si>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</si>
  <si>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</si>
  <si>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</si>
  <si>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</si>
  <si>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</si>
  <si>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</si>
  <si>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</si>
  <si>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</si>
  <si>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</si>
  <si>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</si>
  <si>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</si>
  <si>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</si>
  <si>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</si>
  <si>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</si>
  <si>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</si>
  <si>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</si>
  <si>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</si>
  <si>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</si>
  <si>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</si>
  <si>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</si>
  <si>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</si>
  <si>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</si>
  <si>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</si>
  <si>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</si>
  <si>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</si>
  <si>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</si>
  <si>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</si>
  <si>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</si>
  <si>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</si>
  <si>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</si>
  <si>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</si>
  <si>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</si>
  <si>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</si>
  <si>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</si>
  <si>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</si>
  <si>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</si>
  <si>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</si>
  <si>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</si>
  <si>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</si>
  <si>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</si>
  <si>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</si>
  <si>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</si>
  <si>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</si>
  <si>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</si>
  <si>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</si>
  <si>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</si>
  <si>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</si>
  <si>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</si>
  <si>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</si>
  <si>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</si>
  <si>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</si>
  <si>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</si>
  <si>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</si>
  <si>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</si>
  <si>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</si>
  <si>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</si>
  <si>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</si>
  <si>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</si>
  <si>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</si>
  <si>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</si>
  <si>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</si>
  <si>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</si>
  <si>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</si>
  <si>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</si>
  <si>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</si>
  <si>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</si>
  <si>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</si>
  <si>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</si>
  <si>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</si>
  <si>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</si>
  <si>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</si>
  <si>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</si>
  <si>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</si>
  <si>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</si>
  <si>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</si>
  <si>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</si>
  <si>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</si>
  <si>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</si>
  <si>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</si>
  <si>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</si>
  <si>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</si>
  <si>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</si>
  <si>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</si>
  <si>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</si>
  <si>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</si>
  <si>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</si>
  <si>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</si>
  <si>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</si>
  <si>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</si>
  <si>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</si>
  <si>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</si>
  <si>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</si>
  <si>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</si>
  <si>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</si>
  <si>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</si>
  <si>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</si>
  <si>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</si>
  <si>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</si>
  <si>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</si>
  <si>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</si>
  <si>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</si>
  <si>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</si>
  <si>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</si>
  <si>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</si>
  <si>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</si>
  <si>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</si>
  <si>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</si>
  <si>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</si>
  <si>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</si>
  <si>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</si>
  <si>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</si>
  <si>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</si>
  <si>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</si>
  <si>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</si>
  <si>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</si>
  <si>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</si>
  <si>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</si>
  <si>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</si>
  <si>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</si>
  <si>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</si>
  <si>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</si>
  <si>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</si>
  <si>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</si>
  <si>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</si>
  <si>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</si>
  <si>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</si>
  <si>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</si>
  <si>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</si>
  <si>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</si>
  <si>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</si>
  <si>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</si>
  <si>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</si>
  <si>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</si>
  <si>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</si>
  <si>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</si>
  <si>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</si>
  <si>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</si>
  <si>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</si>
  <si>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</si>
  <si>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</si>
  <si>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</si>
  <si>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</si>
  <si>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</si>
  <si>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</si>
  <si>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</si>
  <si>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</si>
  <si>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</si>
  <si>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</si>
  <si>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</si>
  <si>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</si>
  <si>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</si>
  <si>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</si>
  <si>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</si>
  <si>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</si>
  <si>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</si>
  <si>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</si>
  <si>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</si>
  <si>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</si>
  <si>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</si>
  <si>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</si>
  <si>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</si>
  <si>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</si>
  <si>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</si>
  <si>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</si>
  <si>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</si>
  <si>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</si>
  <si>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</si>
  <si>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</si>
  <si>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</si>
  <si>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</si>
  <si>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</si>
  <si>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</si>
  <si>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</si>
  <si>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</si>
  <si>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</si>
  <si>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</si>
  <si>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</si>
  <si>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</si>
  <si>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</si>
  <si>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</si>
  <si>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</si>
  <si>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</si>
  <si>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</si>
  <si>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</si>
  <si>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</si>
  <si>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</si>
  <si>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</si>
  <si>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</si>
  <si>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</si>
  <si>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</si>
  <si>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</si>
  <si>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</si>
  <si>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</si>
  <si>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</si>
  <si>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</si>
  <si>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</si>
  <si>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</si>
  <si>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</si>
  <si>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</si>
  <si>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</si>
  <si>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</si>
  <si>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</si>
  <si>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</si>
  <si>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</si>
  <si>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</si>
  <si>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</si>
  <si>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</si>
  <si>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</si>
  <si>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</si>
  <si>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</si>
  <si>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</si>
  <si>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</si>
  <si>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</si>
  <si>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</si>
  <si>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</si>
  <si>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</si>
  <si>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</si>
  <si>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</si>
  <si>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</si>
  <si>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</si>
  <si>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</si>
  <si>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</si>
  <si>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</si>
  <si>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</si>
  <si>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</si>
  <si>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</si>
  <si>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</si>
  <si>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</si>
  <si>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</si>
  <si>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</si>
  <si>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</si>
  <si>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</si>
  <si>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</si>
  <si>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</si>
  <si>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</si>
  <si>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</si>
  <si>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</si>
  <si>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</si>
  <si>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</si>
  <si>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</si>
  <si>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</si>
  <si>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</si>
  <si>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</si>
  <si>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</si>
  <si>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</si>
  <si>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</si>
  <si>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</si>
  <si>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</si>
  <si>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</si>
  <si>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</si>
  <si>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</si>
  <si>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</si>
  <si>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</si>
  <si>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</si>
  <si>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</si>
  <si>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</si>
  <si>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</si>
  <si>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</si>
  <si>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</si>
  <si>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</si>
  <si>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</si>
  <si>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</si>
  <si>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</si>
  <si>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</si>
  <si>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</si>
  <si>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</si>
  <si>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</si>
  <si>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</si>
  <si>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</si>
  <si>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</si>
  <si>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</si>
  <si>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</si>
  <si>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</si>
  <si>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</si>
  <si>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</si>
  <si>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</si>
  <si>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</si>
  <si>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</si>
  <si>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</si>
  <si>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</si>
  <si>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</si>
  <si>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</si>
  <si>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</si>
  <si>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</si>
  <si>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</si>
  <si>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</si>
  <si>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</si>
  <si>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</si>
  <si>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</si>
  <si>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</si>
  <si>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</si>
  <si>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</si>
  <si>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</si>
  <si>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</si>
  <si>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</si>
  <si>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</si>
  <si>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</si>
  <si>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</si>
  <si>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</si>
  <si>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</si>
  <si>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</si>
  <si>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</si>
  <si>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</si>
  <si>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</si>
  <si>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</si>
  <si>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</si>
  <si>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</si>
  <si>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</si>
  <si>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</si>
  <si>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</si>
  <si>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</si>
  <si>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</si>
  <si>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</si>
  <si>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</si>
  <si>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</si>
  <si>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</si>
  <si>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</si>
  <si>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</si>
  <si>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</si>
  <si>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</si>
  <si>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</si>
  <si>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</si>
  <si>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</si>
  <si>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</si>
  <si>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</si>
  <si>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</si>
  <si>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</si>
  <si>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</si>
  <si>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</si>
  <si>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</si>
  <si>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</si>
  <si>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</si>
  <si>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</si>
  <si>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</si>
  <si>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</si>
  <si>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</si>
  <si>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</si>
  <si>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</si>
  <si>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</si>
  <si>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</si>
  <si>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</si>
  <si>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</si>
  <si>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</si>
  <si>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</si>
  <si>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</si>
  <si>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</si>
  <si>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</si>
  <si>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</si>
  <si>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</si>
  <si>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</si>
  <si>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</si>
  <si>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</si>
  <si>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</si>
  <si>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</si>
  <si>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</si>
  <si>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</si>
  <si>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</si>
  <si>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</si>
  <si>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</si>
  <si>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</si>
  <si>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</si>
  <si>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</si>
  <si>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</si>
  <si>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</si>
  <si>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</si>
  <si>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</si>
  <si>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</si>
  <si>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</si>
  <si>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</si>
  <si>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</si>
  <si>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</si>
  <si>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</si>
  <si>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</si>
  <si>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</si>
  <si>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</si>
  <si>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</si>
  <si>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</si>
  <si>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</si>
  <si>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</si>
  <si>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</si>
  <si>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</si>
  <si>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</si>
  <si>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</si>
  <si>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</si>
  <si>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</si>
  <si>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</si>
  <si>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</si>
  <si>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</si>
  <si>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</si>
  <si>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</si>
  <si>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</si>
  <si>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</si>
  <si>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</si>
  <si>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</si>
  <si>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</si>
  <si>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</si>
  <si>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</si>
  <si>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</si>
  <si>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</si>
  <si>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</si>
  <si>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</si>
  <si>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</si>
  <si>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</si>
  <si>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</si>
  <si>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</si>
  <si>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</si>
  <si>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</si>
  <si>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</si>
  <si>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</si>
  <si>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</si>
  <si>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</si>
  <si>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</si>
  <si>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</si>
  <si>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</si>
  <si>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</si>
  <si>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</si>
  <si>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</si>
  <si>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</si>
  <si>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</si>
  <si>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</si>
  <si>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</si>
  <si>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</si>
  <si>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</si>
  <si>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</si>
  <si>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</si>
  <si>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</si>
  <si>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</si>
  <si>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</si>
  <si>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</si>
  <si>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</si>
  <si>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</si>
  <si>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</si>
  <si>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</si>
  <si>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</si>
  <si>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</si>
  <si>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</si>
  <si>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</si>
  <si>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</si>
  <si>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</si>
  <si>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</si>
  <si>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</si>
  <si>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</si>
  <si>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</si>
  <si>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</si>
  <si>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</si>
  <si>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</si>
  <si>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</si>
  <si>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</si>
  <si>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</si>
  <si>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</si>
  <si>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</si>
  <si>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</si>
  <si>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</si>
  <si>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</si>
  <si>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</si>
  <si>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</si>
  <si>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</si>
  <si>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</si>
  <si>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</si>
  <si>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</si>
  <si>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</si>
  <si>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</si>
  <si>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</si>
  <si>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</si>
  <si>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</si>
  <si>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</si>
  <si>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</si>
  <si>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</si>
  <si>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</si>
  <si>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</si>
  <si>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</si>
  <si>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</si>
  <si>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</si>
  <si>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</si>
  <si>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</si>
  <si>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</si>
  <si>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</si>
  <si>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</si>
  <si>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</si>
  <si>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</si>
  <si>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</si>
  <si>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</si>
  <si>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</si>
  <si>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</si>
  <si>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</si>
  <si>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</si>
  <si>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</si>
  <si>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</si>
  <si>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</si>
  <si>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</si>
  <si>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</si>
  <si>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</si>
  <si>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</si>
  <si>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</si>
  <si>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</si>
  <si>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</si>
  <si>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</si>
  <si>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</si>
  <si>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</si>
  <si>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</si>
  <si>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</si>
  <si>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</si>
  <si>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</si>
  <si>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</si>
  <si>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</si>
  <si>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</si>
  <si>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</si>
  <si>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</si>
  <si>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</si>
  <si>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</si>
  <si>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</si>
  <si>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</si>
  <si>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</si>
  <si>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</si>
  <si>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</si>
  <si>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</si>
  <si>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</si>
  <si>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</si>
  <si>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</si>
  <si>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</si>
  <si>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</si>
  <si>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</si>
  <si>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</si>
  <si>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</si>
  <si>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</si>
  <si>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</si>
  <si>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</si>
  <si>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</si>
  <si>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</si>
  <si>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</si>
  <si>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</si>
  <si>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</si>
  <si>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</si>
  <si>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</si>
  <si>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</si>
  <si>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</si>
  <si>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</si>
  <si>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</si>
  <si>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</si>
  <si>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</si>
  <si>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</si>
  <si>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</si>
  <si>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</si>
  <si>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</si>
  <si>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</si>
  <si>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</si>
  <si>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</si>
  <si>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</si>
  <si>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</si>
  <si>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</si>
  <si>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</si>
  <si>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</si>
  <si>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</si>
  <si>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</si>
  <si>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</si>
  <si>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</si>
  <si>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</si>
  <si>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</si>
  <si>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</si>
  <si>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</si>
  <si>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</si>
  <si>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</si>
  <si>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</si>
  <si>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</si>
  <si>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</si>
  <si>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</si>
  <si>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</si>
  <si>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</si>
  <si>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</si>
  <si>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</si>
  <si>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</si>
  <si>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</si>
  <si>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</si>
  <si>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</si>
  <si>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</si>
  <si>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</si>
  <si>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</si>
  <si>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</si>
  <si>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</si>
  <si>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</si>
  <si>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</si>
  <si>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</si>
  <si>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</si>
  <si>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</si>
  <si>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</si>
  <si>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</si>
  <si>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</si>
  <si>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</si>
  <si>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</si>
  <si>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</si>
  <si>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</si>
  <si>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</si>
  <si>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</si>
  <si>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</si>
  <si>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</si>
  <si>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</si>
  <si>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</si>
  <si>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</si>
  <si>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</si>
  <si>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</si>
  <si>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</si>
  <si>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</si>
  <si>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</si>
  <si>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</si>
  <si>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</si>
  <si>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</si>
  <si>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</si>
  <si>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</si>
  <si>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</si>
  <si>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</si>
  <si>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</si>
  <si>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</si>
  <si>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</si>
  <si>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</si>
  <si>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</si>
  <si>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</si>
  <si>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</si>
  <si>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</si>
  <si>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</si>
  <si>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</si>
  <si>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</si>
  <si>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</si>
  <si>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</si>
  <si>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</si>
  <si>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</si>
  <si>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</si>
  <si>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</si>
  <si>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</si>
  <si>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</si>
  <si>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</si>
  <si>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</si>
  <si>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</si>
  <si>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</si>
  <si>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</si>
  <si>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</si>
  <si>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</si>
  <si>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</si>
  <si>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</si>
  <si>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</si>
  <si>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</si>
  <si>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</si>
  <si>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</si>
  <si>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</si>
  <si>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</si>
  <si>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</si>
  <si>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</si>
  <si>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</si>
  <si>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</si>
  <si>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</si>
  <si>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</si>
  <si>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</si>
  <si>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</si>
  <si>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</si>
  <si>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</si>
  <si>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</si>
  <si>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</si>
  <si>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</si>
  <si>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</si>
  <si>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</si>
  <si>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</si>
  <si>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</si>
  <si>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</si>
  <si>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</si>
  <si>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</si>
  <si>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</si>
  <si>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</si>
  <si>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</si>
  <si>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</si>
  <si>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</si>
  <si>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</si>
  <si>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</si>
  <si>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</si>
  <si>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</si>
  <si>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</si>
  <si>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</si>
  <si>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</si>
  <si>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</si>
  <si>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</si>
  <si>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</si>
  <si>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</si>
  <si>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</si>
  <si>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</si>
  <si>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</si>
  <si>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</si>
  <si>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</si>
  <si>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</si>
  <si>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</si>
  <si>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</si>
  <si>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</si>
  <si>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</si>
  <si>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</si>
  <si>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</si>
  <si>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</si>
  <si>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</si>
  <si>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</si>
  <si>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</si>
  <si>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</si>
  <si>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</si>
  <si>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</si>
  <si>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</si>
  <si>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</si>
  <si>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</si>
  <si>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</si>
  <si>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</si>
  <si>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</si>
  <si>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</si>
  <si>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</si>
  <si>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</si>
  <si>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</si>
  <si>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</si>
  <si>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</si>
  <si>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</si>
  <si>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</si>
  <si>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</si>
  <si>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</si>
  <si>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</si>
  <si>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</si>
  <si>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</si>
  <si>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</si>
  <si>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</si>
  <si>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</si>
  <si>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</si>
  <si>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</si>
  <si>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</si>
  <si>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</si>
  <si>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</si>
  <si>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</si>
  <si>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</si>
  <si>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</si>
  <si>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</si>
  <si>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</si>
  <si>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</si>
  <si>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</si>
  <si>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</si>
  <si>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</si>
  <si>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</si>
  <si>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</si>
  <si>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</si>
  <si>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</si>
  <si>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</si>
  <si>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</si>
  <si>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</si>
  <si>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</si>
  <si>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</si>
  <si>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</si>
  <si>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</si>
  <si>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</si>
  <si>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</si>
  <si>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</si>
  <si>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</si>
  <si>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</si>
  <si>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</si>
  <si>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</si>
  <si>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</si>
  <si>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</si>
  <si>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</si>
  <si>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</si>
  <si>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</si>
  <si>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</si>
  <si>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</si>
  <si>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</si>
  <si>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</si>
  <si>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</si>
  <si>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</si>
  <si>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</si>
  <si>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</si>
  <si>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</si>
  <si>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</si>
  <si>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</si>
  <si>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</si>
  <si>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</si>
  <si>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</si>
  <si>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</si>
  <si>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</si>
  <si>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</si>
  <si>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</si>
  <si>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</si>
  <si>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</si>
  <si>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</si>
  <si>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</si>
  <si>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</si>
  <si>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</si>
  <si>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</si>
  <si>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</si>
  <si>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</si>
  <si>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</si>
  <si>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</si>
  <si>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</si>
  <si>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</si>
  <si>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</si>
  <si>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</si>
  <si>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</si>
  <si>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</si>
  <si>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</si>
  <si>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</si>
  <si>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</si>
  <si>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</si>
  <si>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</si>
  <si>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</si>
  <si>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</si>
  <si>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</si>
  <si>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</si>
  <si>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</si>
  <si>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</si>
  <si>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</si>
  <si>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</si>
  <si>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</si>
  <si>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</si>
  <si>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</si>
  <si>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</si>
  <si>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</si>
  <si>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</si>
  <si>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</si>
  <si>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</si>
  <si>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</si>
  <si>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</si>
  <si>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</si>
  <si>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</si>
  <si>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</si>
  <si>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</si>
  <si>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</si>
  <si>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</si>
  <si>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</si>
  <si>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</si>
  <si>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</si>
  <si>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</si>
  <si>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</si>
  <si>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</si>
  <si>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</si>
  <si>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</si>
  <si>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</si>
  <si>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</si>
  <si>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</si>
  <si>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</si>
  <si>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</si>
  <si>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</si>
  <si>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</si>
  <si>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</si>
  <si>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</si>
  <si>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</si>
  <si>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</si>
  <si>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</si>
  <si>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</si>
  <si>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</si>
  <si>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</si>
  <si>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</si>
  <si>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</si>
  <si>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</si>
  <si>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</si>
  <si>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</si>
  <si>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</si>
  <si>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</si>
  <si>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</si>
  <si>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</si>
  <si>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</si>
  <si>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</si>
  <si>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</si>
  <si>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</si>
  <si>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</si>
  <si>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</si>
  <si>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</si>
  <si>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</si>
  <si>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</si>
  <si>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</si>
  <si>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</si>
  <si>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</si>
  <si>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</si>
  <si>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</si>
  <si>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</si>
  <si>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</si>
  <si>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</si>
  <si>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</si>
  <si>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</si>
  <si>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</si>
  <si>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</si>
  <si>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</si>
  <si>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</si>
  <si>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</si>
  <si>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</si>
  <si>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</si>
  <si>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</si>
  <si>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</si>
  <si>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</si>
  <si>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</si>
  <si>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</si>
  <si>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</si>
  <si>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</si>
  <si>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</si>
  <si>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</si>
  <si>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</si>
  <si>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</si>
  <si>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</si>
  <si>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</si>
  <si>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</si>
  <si>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</si>
  <si>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</si>
  <si>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</si>
  <si>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</si>
  <si>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</si>
  <si>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</si>
  <si>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</si>
  <si>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</si>
  <si>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</si>
  <si>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</si>
  <si>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</si>
  <si>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</si>
  <si>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</si>
  <si>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</si>
  <si>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</si>
  <si>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</si>
  <si>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</si>
  <si>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</si>
  <si>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</si>
  <si>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</si>
  <si>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</si>
  <si>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</si>
  <si>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</si>
  <si>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</si>
  <si>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</si>
  <si>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</si>
  <si>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</si>
  <si>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</si>
  <si>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</si>
  <si>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</si>
  <si>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</si>
  <si>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</si>
  <si>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</si>
  <si>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</si>
  <si>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</si>
  <si>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</si>
  <si>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</si>
  <si>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</si>
  <si>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</si>
  <si>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</si>
  <si>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</si>
  <si>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</si>
  <si>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</si>
  <si>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</si>
  <si>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</si>
  <si>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</si>
  <si>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</si>
  <si>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</si>
  <si>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</si>
  <si>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</si>
  <si>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</si>
  <si>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</si>
  <si>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</si>
  <si>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</si>
  <si>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</si>
  <si>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</si>
  <si>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</si>
  <si>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</si>
  <si>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</si>
  <si>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</si>
  <si>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</si>
  <si>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</si>
  <si>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</si>
  <si>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</si>
  <si>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</si>
  <si>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</si>
  <si>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</si>
  <si>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</si>
  <si>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</si>
  <si>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</si>
  <si>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</si>
  <si>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</si>
  <si>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</si>
  <si>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</si>
  <si>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</si>
  <si>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</si>
  <si>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</si>
  <si>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</si>
  <si>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</si>
  <si>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</si>
  <si>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</si>
  <si>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</si>
  <si>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</si>
  <si>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</si>
  <si>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</si>
  <si>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</si>
  <si>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</si>
  <si>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</si>
  <si>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</si>
  <si>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</si>
  <si>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</si>
  <si>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</si>
  <si>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</si>
  <si>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</si>
  <si>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</si>
  <si>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</si>
  <si>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</si>
  <si>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</si>
  <si>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</si>
  <si>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</si>
  <si>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</si>
  <si>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</si>
  <si>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</si>
  <si>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</si>
  <si>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</si>
  <si>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</si>
  <si>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</si>
  <si>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</si>
  <si>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</si>
  <si>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</si>
  <si>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</si>
  <si>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</si>
  <si>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</si>
  <si>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</si>
  <si>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</si>
  <si>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</si>
  <si>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</si>
  <si>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</si>
  <si>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</si>
  <si>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</si>
  <si>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</si>
  <si>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</si>
  <si>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</si>
  <si>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</si>
  <si>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</si>
  <si>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</si>
  <si>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</si>
  <si>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</si>
  <si>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</si>
  <si>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</si>
  <si>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</si>
  <si>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</si>
  <si>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</si>
  <si>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</si>
  <si>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</si>
  <si>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</si>
  <si>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</si>
  <si>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</si>
  <si>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</si>
  <si>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</si>
  <si>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</si>
  <si>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</si>
  <si>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</si>
  <si>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</si>
  <si>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</si>
  <si>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</si>
  <si>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</si>
  <si>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</si>
  <si>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</si>
  <si>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</si>
  <si>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</si>
  <si>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</si>
  <si>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</si>
  <si>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</si>
  <si>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</si>
  <si>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</si>
  <si>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</si>
  <si>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</si>
  <si>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</si>
  <si>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</si>
  <si>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</si>
  <si>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</si>
  <si>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</si>
  <si>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</si>
  <si>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</si>
  <si>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</si>
  <si>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</si>
  <si>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</si>
  <si>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</si>
  <si>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</si>
  <si>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</si>
  <si>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</si>
  <si>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</si>
  <si>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</si>
  <si>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</si>
  <si>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</si>
  <si>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</si>
  <si>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</si>
  <si>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</si>
  <si>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</si>
  <si>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</si>
  <si>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</si>
  <si>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</si>
  <si>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</si>
  <si>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</si>
  <si>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</si>
  <si>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</si>
  <si>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</si>
  <si>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</si>
  <si>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</si>
  <si>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</si>
  <si>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</si>
  <si>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</si>
  <si>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</si>
  <si>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</si>
  <si>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</si>
  <si>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</si>
  <si>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</si>
  <si>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</si>
  <si>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</si>
  <si>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</si>
  <si>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</si>
  <si>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</si>
  <si>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</si>
  <si>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</si>
  <si>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</si>
  <si>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</si>
  <si>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</si>
  <si>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</si>
  <si>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</si>
  <si>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</si>
  <si>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</si>
  <si>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</si>
  <si>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</si>
  <si>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</si>
  <si>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</si>
  <si>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</si>
  <si>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</si>
  <si>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</si>
  <si>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</si>
  <si>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</si>
  <si>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</si>
  <si>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</si>
  <si>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</si>
  <si>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</si>
  <si>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</si>
  <si>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</si>
  <si>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</si>
  <si>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</si>
  <si>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</si>
  <si>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</si>
  <si>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</si>
  <si>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</si>
  <si>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</si>
  <si>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</si>
  <si>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</si>
  <si>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</si>
  <si>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</si>
  <si>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</si>
  <si>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</si>
  <si>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</si>
  <si>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</si>
  <si>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</si>
  <si>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</si>
  <si>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</si>
  <si>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</si>
  <si>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</si>
  <si>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</si>
  <si>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</si>
  <si>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</si>
  <si>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</si>
  <si>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</si>
  <si>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</si>
  <si>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</si>
  <si>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</si>
  <si>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</si>
  <si>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</si>
  <si>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</si>
  <si>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</si>
  <si>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</si>
  <si>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</si>
  <si>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</si>
  <si>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</si>
  <si>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</si>
  <si>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</si>
  <si>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</si>
  <si>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</si>
  <si>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</si>
  <si>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</si>
  <si>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</si>
  <si>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</si>
  <si>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</si>
  <si>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</si>
  <si>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</si>
  <si>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</si>
  <si>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</si>
  <si>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</si>
  <si>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</si>
  <si>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</si>
  <si>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</si>
  <si>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</si>
  <si>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</si>
  <si>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</si>
  <si>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</si>
  <si>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</si>
  <si>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</si>
  <si>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</si>
  <si>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</si>
  <si>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</si>
  <si>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</si>
  <si>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</si>
  <si>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</si>
  <si>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</si>
  <si>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</si>
  <si>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</si>
  <si>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</si>
  <si>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</si>
  <si>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</si>
  <si>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</si>
  <si>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</si>
  <si>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</si>
  <si>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</si>
  <si>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</si>
  <si>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</si>
  <si>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</si>
  <si>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</si>
  <si>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</si>
  <si>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</si>
  <si>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</si>
  <si>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</si>
  <si>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</si>
  <si>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</si>
  <si>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</si>
  <si>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</si>
  <si>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</si>
  <si>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</si>
  <si>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</si>
  <si>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</si>
  <si>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</si>
  <si>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</si>
  <si>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</si>
  <si>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</si>
  <si>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</si>
  <si>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</si>
  <si>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</si>
  <si>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</si>
  <si>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</si>
  <si>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</si>
  <si>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</si>
  <si>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</si>
  <si>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</si>
  <si>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</si>
  <si>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</si>
  <si>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</si>
  <si>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</si>
  <si>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</si>
  <si>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</si>
  <si>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</si>
  <si>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</si>
  <si>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</si>
  <si>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</si>
  <si>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</si>
  <si>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</si>
  <si>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</si>
  <si>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</si>
  <si>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</si>
  <si>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</si>
  <si>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</si>
  <si>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</si>
  <si>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</si>
  <si>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</si>
  <si>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</si>
  <si>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</si>
  <si>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</si>
  <si>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</si>
  <si>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</si>
  <si>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</si>
  <si>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</si>
  <si>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</si>
  <si>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</si>
  <si>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</si>
  <si>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</si>
  <si>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</si>
  <si>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</si>
  <si>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</si>
  <si>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</si>
  <si>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</si>
  <si>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</si>
  <si>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</si>
  <si>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</si>
  <si>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</si>
  <si>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</si>
  <si>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</si>
  <si>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</si>
  <si>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</si>
  <si>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</si>
  <si>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</si>
  <si>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</si>
  <si>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</si>
  <si>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</si>
  <si>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</si>
  <si>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</si>
  <si>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</si>
  <si>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</si>
  <si>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</si>
  <si>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</si>
  <si>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</si>
  <si>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</si>
  <si>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</si>
  <si>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</si>
  <si>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</si>
  <si>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</si>
  <si>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</si>
  <si>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</si>
  <si>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</si>
  <si>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</si>
  <si>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</si>
  <si>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</si>
  <si>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</si>
  <si>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</si>
  <si>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</si>
  <si>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</si>
  <si>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</si>
  <si>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</si>
  <si>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</si>
  <si>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</si>
  <si>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</si>
  <si>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</si>
  <si>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</si>
  <si>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</si>
  <si>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</si>
  <si>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</si>
  <si>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</si>
  <si>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</si>
  <si>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</si>
  <si>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</si>
  <si>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</si>
  <si>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</si>
  <si>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</si>
  <si>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</si>
  <si>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</si>
  <si>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</si>
  <si>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</si>
  <si>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</si>
  <si>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</si>
  <si>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</si>
  <si>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</si>
  <si>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</si>
  <si>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</si>
  <si>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</si>
  <si>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</si>
  <si>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</si>
  <si>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</si>
  <si>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</si>
  <si>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</si>
  <si>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</si>
  <si>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</si>
  <si>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</si>
  <si>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</si>
  <si>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</si>
  <si>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</si>
  <si>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</si>
  <si>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</si>
  <si>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</si>
  <si>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</si>
  <si>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</si>
  <si>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</si>
  <si>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</si>
  <si>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</si>
  <si>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</si>
  <si>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</si>
  <si>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</si>
  <si>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</si>
  <si>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</si>
  <si>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</si>
  <si>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</si>
  <si>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</si>
  <si>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</si>
  <si>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</si>
  <si>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</si>
  <si>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</si>
  <si>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</si>
  <si>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</si>
  <si>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</si>
  <si>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</si>
  <si>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</si>
  <si>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</si>
  <si>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</si>
  <si>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</si>
  <si>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</si>
  <si>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</si>
  <si>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</si>
  <si>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</si>
  <si>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</si>
  <si>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</si>
  <si>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</si>
  <si>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</si>
  <si>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</si>
  <si>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</si>
  <si>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</si>
  <si>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</si>
  <si>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</si>
  <si>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</si>
  <si>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</si>
  <si>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</si>
  <si>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</si>
  <si>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</si>
  <si>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</si>
  <si>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</si>
  <si>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</si>
  <si>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</si>
  <si>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</si>
  <si>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</si>
  <si>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</si>
  <si>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</si>
  <si>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</si>
  <si>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</si>
  <si>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</si>
  <si>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</si>
  <si>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</si>
  <si>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</si>
  <si>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</si>
  <si>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</si>
  <si>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</si>
  <si>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</si>
  <si>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</si>
  <si>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</si>
  <si>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</si>
  <si>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</si>
  <si>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</si>
  <si>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</si>
  <si>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</si>
  <si>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</si>
  <si>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</si>
  <si>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</si>
  <si>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</si>
  <si>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</si>
  <si>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</si>
  <si>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</si>
  <si>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</si>
  <si>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</si>
  <si>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</si>
  <si>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</si>
  <si>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</si>
  <si>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</si>
  <si>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</si>
  <si>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</si>
  <si>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</si>
  <si>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</si>
  <si>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</si>
  <si>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</si>
  <si>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</si>
  <si>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</si>
  <si>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</si>
  <si>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</si>
  <si>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</si>
  <si>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</si>
  <si>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</si>
  <si>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</si>
  <si>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</si>
  <si>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</si>
  <si>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</si>
  <si>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</si>
  <si>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</si>
  <si>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</si>
  <si>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</si>
  <si>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</si>
  <si>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</si>
  <si>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</si>
  <si>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</si>
  <si>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</si>
  <si>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</si>
  <si>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</si>
  <si>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</si>
  <si>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</si>
  <si>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</si>
  <si>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</si>
  <si>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</si>
  <si>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</si>
  <si>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</si>
  <si>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</si>
  <si>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</si>
  <si>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</si>
  <si>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</si>
  <si>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</si>
  <si>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</si>
  <si>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</si>
  <si>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</si>
  <si>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</si>
  <si>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</si>
  <si>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</si>
  <si>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</si>
  <si>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</si>
  <si>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</si>
  <si>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</si>
  <si>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</si>
  <si>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</si>
  <si>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</si>
  <si>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</si>
  <si>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</si>
  <si>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</si>
  <si>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</si>
  <si>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</si>
  <si>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</si>
  <si>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</si>
  <si>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</si>
  <si>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</si>
  <si>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</si>
  <si>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</si>
  <si>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</si>
  <si>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</si>
  <si>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</si>
  <si>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</si>
  <si>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</si>
  <si>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</si>
  <si>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</si>
  <si>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</si>
  <si>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</si>
  <si>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</si>
  <si>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</si>
  <si>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</si>
  <si>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</si>
  <si>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</si>
  <si>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</si>
  <si>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</si>
  <si>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</si>
  <si>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</si>
  <si>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</si>
  <si>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</si>
  <si>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</si>
  <si>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</si>
  <si>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</si>
  <si>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</si>
  <si>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</si>
  <si>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</si>
  <si>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</si>
  <si>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</si>
  <si>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</si>
  <si>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</si>
  <si>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</si>
  <si>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</si>
  <si>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</si>
  <si>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</si>
  <si>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</si>
  <si>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</si>
  <si>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</si>
  <si>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</si>
  <si>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</si>
  <si>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</si>
  <si>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</si>
  <si>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</si>
  <si>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</si>
  <si>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</si>
  <si>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</si>
  <si>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</si>
  <si>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</si>
  <si>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</si>
  <si>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</si>
  <si>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</si>
  <si>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</si>
  <si>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</si>
  <si>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</si>
  <si>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</si>
  <si>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</si>
  <si>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</si>
  <si>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</si>
  <si>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</si>
  <si>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</si>
  <si>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</si>
  <si>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</si>
  <si>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</si>
  <si>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</si>
  <si>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</si>
  <si>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</si>
  <si>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</si>
  <si>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</si>
  <si>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</si>
  <si>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</si>
  <si>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</si>
  <si>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</si>
  <si>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</si>
  <si>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</si>
  <si>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</si>
  <si>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</si>
  <si>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</si>
  <si>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</si>
  <si>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</si>
  <si>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</si>
  <si>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</si>
  <si>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</si>
  <si>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</si>
  <si>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</si>
  <si>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</si>
  <si>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</si>
  <si>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</si>
  <si>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</si>
  <si>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</si>
  <si>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</si>
  <si>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</si>
  <si>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</si>
  <si>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</si>
  <si>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</si>
  <si>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</si>
  <si>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</si>
  <si>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</si>
  <si>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</si>
  <si>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</si>
  <si>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</si>
  <si>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</si>
  <si>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</si>
  <si>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</si>
  <si>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</si>
  <si>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</si>
  <si>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</si>
  <si>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</si>
  <si>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</si>
  <si>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</si>
  <si>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</si>
  <si>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</si>
  <si>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</si>
  <si>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</si>
  <si>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</si>
  <si>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</si>
  <si>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</si>
  <si>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</si>
  <si>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</si>
  <si>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</si>
  <si>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</si>
  <si>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</si>
  <si>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</si>
  <si>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</si>
  <si>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</si>
  <si>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</si>
  <si>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</si>
  <si>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</si>
  <si>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</si>
  <si>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</si>
  <si>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</si>
  <si>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</si>
  <si>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</si>
  <si>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</si>
  <si>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</si>
  <si>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</si>
  <si>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</si>
  <si>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</si>
  <si>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</si>
  <si>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</si>
  <si>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</si>
  <si>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</si>
  <si>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</si>
  <si>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</si>
  <si>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</si>
  <si>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</si>
  <si>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</si>
  <si>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</si>
  <si>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</si>
  <si>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</si>
  <si>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</si>
  <si>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</si>
  <si>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</si>
  <si>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</si>
  <si>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</si>
  <si>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</si>
  <si>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</si>
  <si>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</si>
  <si>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</si>
  <si>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</si>
  <si>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</si>
  <si>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</si>
  <si>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</si>
  <si>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</si>
  <si>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</si>
  <si>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</si>
  <si>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</si>
  <si>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</si>
  <si>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</si>
  <si>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</si>
  <si>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</si>
  <si>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</si>
  <si>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</si>
  <si>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</si>
  <si>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</si>
  <si>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</si>
  <si>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</si>
  <si>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</si>
  <si>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</si>
  <si>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</si>
  <si>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</si>
  <si>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</si>
  <si>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</si>
  <si>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</si>
  <si>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</si>
  <si>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</si>
  <si>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</si>
  <si>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</si>
  <si>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</si>
  <si>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</si>
  <si>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</si>
  <si>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</si>
  <si>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</si>
  <si>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</si>
  <si>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</si>
  <si>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</si>
  <si>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</si>
  <si>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</si>
  <si>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</si>
  <si>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</si>
  <si>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</si>
  <si>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</si>
  <si>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</si>
  <si>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</si>
  <si>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</si>
  <si>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</si>
  <si>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</si>
  <si>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</si>
  <si>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</si>
  <si>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</si>
  <si>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</si>
  <si>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</si>
  <si>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</si>
  <si>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</si>
  <si>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</si>
  <si>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</si>
  <si>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</si>
  <si>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</si>
  <si>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</si>
  <si>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</si>
  <si>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</si>
  <si>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</si>
  <si>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</si>
  <si>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</si>
  <si>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</si>
  <si>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</si>
  <si>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</si>
  <si>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</si>
  <si>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</si>
  <si>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</si>
  <si>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</si>
  <si>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</si>
  <si>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</si>
  <si>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</si>
  <si>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</si>
  <si>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</si>
  <si>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</si>
  <si>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</si>
  <si>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</si>
  <si>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</si>
  <si>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</si>
  <si>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</si>
  <si>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</si>
  <si>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</si>
  <si>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</si>
  <si>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</si>
  <si>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</si>
  <si>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</si>
  <si>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</si>
  <si>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</si>
  <si>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</si>
  <si>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</si>
  <si>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</si>
  <si>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</si>
  <si>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</si>
  <si>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</si>
  <si>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</si>
  <si>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</si>
  <si>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</si>
  <si>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</si>
  <si>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</si>
  <si>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</si>
  <si>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</si>
  <si>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</si>
  <si>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</si>
  <si>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</si>
  <si>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</si>
  <si>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</si>
  <si>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</si>
  <si>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</si>
  <si>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</si>
  <si>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</si>
  <si>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</si>
  <si>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</si>
  <si>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</si>
  <si>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</si>
  <si>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</si>
  <si>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</si>
  <si>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</si>
  <si>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</si>
  <si>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</si>
  <si>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</si>
  <si>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</si>
  <si>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</si>
  <si>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</si>
  <si>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</si>
  <si>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</si>
  <si>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</si>
  <si>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</si>
  <si>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</si>
  <si>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</si>
  <si>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</si>
  <si>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</si>
  <si>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</si>
  <si>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</si>
  <si>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</si>
  <si>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</si>
  <si>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</si>
  <si>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</si>
  <si>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</si>
  <si>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</si>
  <si>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</si>
  <si>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</si>
  <si>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</si>
  <si>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</si>
  <si>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</si>
  <si>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</si>
  <si>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</si>
  <si>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</si>
  <si>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</si>
  <si>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</si>
  <si>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</si>
  <si>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</si>
  <si>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</si>
  <si>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</si>
  <si>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</si>
  <si>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</si>
  <si>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</si>
  <si>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</si>
  <si>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</si>
  <si>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</si>
  <si>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</si>
  <si>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</si>
  <si>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</si>
  <si>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</si>
  <si>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</si>
  <si>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</si>
  <si>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</si>
  <si>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</si>
  <si>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</si>
  <si>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</si>
  <si>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</si>
  <si>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</si>
  <si>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</si>
  <si>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</si>
  <si>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</si>
  <si>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</si>
  <si>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</si>
  <si>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</si>
  <si>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</si>
  <si>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</si>
  <si>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</si>
  <si>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</si>
  <si>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</si>
  <si>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</si>
  <si>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</si>
  <si>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</si>
  <si>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</si>
  <si>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</si>
  <si>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</si>
  <si>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</si>
  <si>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</si>
  <si>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</si>
  <si>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</si>
  <si>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</si>
  <si>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</si>
  <si>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</si>
  <si>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</si>
  <si>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</si>
  <si>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</si>
  <si>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</si>
  <si>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</si>
  <si>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</si>
  <si>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</si>
  <si>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</si>
  <si>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</si>
  <si>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</si>
  <si>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</si>
  <si>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</si>
  <si>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</si>
  <si>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</si>
  <si>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</si>
  <si>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</si>
  <si>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</si>
  <si>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</si>
  <si>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</si>
  <si>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</si>
  <si>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</si>
  <si>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</si>
  <si>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</si>
  <si>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</si>
  <si>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</si>
  <si>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</si>
  <si>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</si>
  <si>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</si>
  <si>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</si>
  <si>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</si>
  <si>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</si>
  <si>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</si>
  <si>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</si>
  <si>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</si>
  <si>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</si>
  <si>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</si>
  <si>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</si>
  <si>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</si>
  <si>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</si>
  <si>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</si>
  <si>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</si>
  <si>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</si>
  <si>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</si>
  <si>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</si>
  <si>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</si>
  <si>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</si>
  <si>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</si>
  <si>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</si>
  <si>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</si>
  <si>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</si>
  <si>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</si>
  <si>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</si>
  <si>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</si>
  <si>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</si>
  <si>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</si>
  <si>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</si>
  <si>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</si>
  <si>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</si>
  <si>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</si>
  <si>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</si>
  <si>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</si>
  <si>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</si>
  <si>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</si>
  <si>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</si>
  <si>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</si>
  <si>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</si>
  <si>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</si>
  <si>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</si>
  <si>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</si>
  <si>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</si>
  <si>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</si>
  <si>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</si>
  <si>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</si>
  <si>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</si>
  <si>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</si>
  <si>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</si>
  <si>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</si>
  <si>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</si>
  <si>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</si>
  <si>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</si>
  <si>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</si>
  <si>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</si>
  <si>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</si>
  <si>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</si>
  <si>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</si>
  <si>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</si>
  <si>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</si>
  <si>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</si>
  <si>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</si>
  <si>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</si>
  <si>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</si>
  <si>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</si>
  <si>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</si>
  <si>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</si>
  <si>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</si>
  <si>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</si>
  <si>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</si>
  <si>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</si>
  <si>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</si>
  <si>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</si>
  <si>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</si>
  <si>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</si>
  <si>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</si>
  <si>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</si>
  <si>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</si>
  <si>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</si>
  <si>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</si>
  <si>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</si>
  <si>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</si>
  <si>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</si>
  <si>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</si>
  <si>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</si>
  <si>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</si>
  <si>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</si>
  <si>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</si>
  <si>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</si>
  <si>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</si>
  <si>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</si>
  <si>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</si>
  <si>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</si>
  <si>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</si>
  <si>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</si>
  <si>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</si>
  <si>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</si>
  <si>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</si>
  <si>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</si>
  <si>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</si>
  <si>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</si>
  <si>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</si>
  <si>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</si>
  <si>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</si>
  <si>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</si>
  <si>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</si>
  <si>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</si>
  <si>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</si>
  <si>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</si>
  <si>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</si>
  <si>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</si>
  <si>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</si>
  <si>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</si>
  <si>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</si>
  <si>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</si>
  <si>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</si>
  <si>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</si>
  <si>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</si>
  <si>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</si>
  <si>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</si>
  <si>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</si>
  <si>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</si>
  <si>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</si>
  <si>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</si>
  <si>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</si>
  <si>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</si>
  <si>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</si>
  <si>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</si>
  <si>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</si>
  <si>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</si>
  <si>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</si>
  <si>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</si>
  <si>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</si>
  <si>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</si>
  <si>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</si>
  <si>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</si>
  <si>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</si>
  <si>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</si>
  <si>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</si>
  <si>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</si>
  <si>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</si>
  <si>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</si>
  <si>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</si>
  <si>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</si>
  <si>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</si>
  <si>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</si>
  <si>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</si>
  <si>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</si>
  <si>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</si>
  <si>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</si>
  <si>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</si>
  <si>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</si>
  <si>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</si>
  <si>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</si>
  <si>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</si>
  <si>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</si>
  <si>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</si>
  <si>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</si>
  <si>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</si>
  <si>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</si>
  <si>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</si>
  <si>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</si>
  <si>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</si>
  <si>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</si>
  <si>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</si>
  <si>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</si>
  <si>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</si>
  <si>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</si>
  <si>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</si>
  <si>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</si>
  <si>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</si>
  <si>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</si>
  <si>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</si>
  <si>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</si>
  <si>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</si>
  <si>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</si>
  <si>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</si>
  <si>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</si>
  <si>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</si>
  <si>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</si>
  <si>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</si>
  <si>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</si>
  <si>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</si>
  <si>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</si>
  <si>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</si>
  <si>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</si>
  <si>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</si>
  <si>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</si>
  <si>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</si>
  <si>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</si>
  <si>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</si>
  <si>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</si>
  <si>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</si>
  <si>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</si>
  <si>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</si>
  <si>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</si>
  <si>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</si>
  <si>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</si>
  <si>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</si>
  <si>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</si>
  <si>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</si>
  <si>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</si>
  <si>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</si>
  <si>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</si>
  <si>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</si>
  <si>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</si>
  <si>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</si>
  <si>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</si>
  <si>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</si>
  <si>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</si>
  <si>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</si>
  <si>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</si>
  <si>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</si>
  <si>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</si>
  <si>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</si>
  <si>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</si>
  <si>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</si>
  <si>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</si>
  <si>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</si>
  <si>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</si>
  <si>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</si>
  <si>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</si>
  <si>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</si>
  <si>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</si>
  <si>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</si>
  <si>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</si>
  <si>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</si>
  <si>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</si>
  <si>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</si>
  <si>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</si>
  <si>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</si>
  <si>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</si>
  <si>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</si>
  <si>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</si>
  <si>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</si>
  <si>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</si>
  <si>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</si>
  <si>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</si>
  <si>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</si>
  <si>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</si>
  <si>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</si>
  <si>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</si>
  <si>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</si>
  <si>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</si>
  <si>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</si>
  <si>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</si>
  <si>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</si>
  <si>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</si>
  <si>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</si>
  <si>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</si>
  <si>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</si>
  <si>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</si>
  <si>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</si>
  <si>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</si>
  <si>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</si>
  <si>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</si>
  <si>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</si>
  <si>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</si>
  <si>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</si>
  <si>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</si>
  <si>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</si>
  <si>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</si>
  <si>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</si>
  <si>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</si>
  <si>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</si>
  <si>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</si>
  <si>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</si>
  <si>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</si>
  <si>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</si>
  <si>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</si>
  <si>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</si>
  <si>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</si>
  <si>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</si>
  <si>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</si>
  <si>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</si>
  <si>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</si>
  <si>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</si>
  <si>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</si>
  <si>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</si>
  <si>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</si>
  <si>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</si>
  <si>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</si>
  <si>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</si>
  <si>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</si>
  <si>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</si>
  <si>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</si>
  <si>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</si>
  <si>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</si>
  <si>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</si>
  <si>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</si>
  <si>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</si>
  <si>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</si>
  <si>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</si>
  <si>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</si>
  <si>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</si>
  <si>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</si>
  <si>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</si>
  <si>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</si>
  <si>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</si>
  <si>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</si>
  <si>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</si>
  <si>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</si>
  <si>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</si>
  <si>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</si>
  <si>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</si>
  <si>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</si>
  <si>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</si>
  <si>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</si>
  <si>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</si>
  <si>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</si>
  <si>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</si>
  <si>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</si>
  <si>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</si>
  <si>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</si>
  <si>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</si>
  <si>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</si>
  <si>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</si>
  <si>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</si>
  <si>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</si>
  <si>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</si>
  <si>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</si>
  <si>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</si>
  <si>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</si>
  <si>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</si>
  <si>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</si>
  <si>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</si>
  <si>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</si>
  <si>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</si>
  <si>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</si>
  <si>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</si>
  <si>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</si>
  <si>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</si>
  <si>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</si>
  <si>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</si>
  <si>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</si>
  <si>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</si>
  <si>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</si>
  <si>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</si>
  <si>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</si>
  <si>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</si>
  <si>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</si>
  <si>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</si>
  <si>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</si>
  <si>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</si>
  <si>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</si>
  <si>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</si>
  <si>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</si>
  <si>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</si>
  <si>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</si>
  <si>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</si>
  <si>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</si>
  <si>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</si>
  <si>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</si>
  <si>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</si>
  <si>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</si>
  <si>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</si>
  <si>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</si>
  <si>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</si>
  <si>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</si>
  <si>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</si>
  <si>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</si>
  <si>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</si>
  <si>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</si>
  <si>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</si>
  <si>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</si>
  <si>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</si>
  <si>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</si>
  <si>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</si>
  <si>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</si>
  <si>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</si>
  <si>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</si>
  <si>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</si>
  <si>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</si>
  <si>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</si>
  <si>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</si>
  <si>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</si>
  <si>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</si>
  <si>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</si>
  <si>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</si>
  <si>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</si>
  <si>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</si>
  <si>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</si>
  <si>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</si>
  <si>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</si>
  <si>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</si>
  <si>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</si>
  <si>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</si>
  <si>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</si>
  <si>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</si>
  <si>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</si>
  <si>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</si>
  <si>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</si>
  <si>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</si>
  <si>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</si>
  <si>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</si>
  <si>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</si>
  <si>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</si>
  <si>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</si>
  <si>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</si>
  <si>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</si>
  <si>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</si>
  <si>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</si>
  <si>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</si>
  <si>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</si>
  <si>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</si>
  <si>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</si>
  <si>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</si>
  <si>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</si>
  <si>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</si>
  <si>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</si>
  <si>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</si>
  <si>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</si>
  <si>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</si>
  <si>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</si>
  <si>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</si>
  <si>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</si>
  <si>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</si>
  <si>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</si>
  <si>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</si>
  <si>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</si>
  <si>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</si>
  <si>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</si>
  <si>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</si>
  <si>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</si>
  <si>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</si>
  <si>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</si>
  <si>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</si>
  <si>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</si>
  <si>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</si>
  <si>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</si>
  <si>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</si>
  <si>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</si>
  <si>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</si>
  <si>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</si>
  <si>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</si>
  <si>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</si>
  <si>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</si>
  <si>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</si>
  <si>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</si>
  <si>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</si>
  <si>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</si>
  <si>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</si>
  <si>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</si>
  <si>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</si>
  <si>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</si>
  <si>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</si>
  <si>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</si>
  <si>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</si>
  <si>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</si>
  <si>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</si>
  <si>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</si>
  <si>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</si>
  <si>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</si>
  <si>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</si>
  <si>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</si>
  <si>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</si>
  <si>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</si>
  <si>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</si>
  <si>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</si>
  <si>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</si>
  <si>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</si>
  <si>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</si>
  <si>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</si>
  <si>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</si>
  <si>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</si>
  <si>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</si>
  <si>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</si>
  <si>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</si>
  <si>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</si>
  <si>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</si>
  <si>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</si>
  <si>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</si>
  <si>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</si>
  <si>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</si>
  <si>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</si>
  <si>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</si>
  <si>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</si>
  <si>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</si>
  <si>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</si>
  <si>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</si>
  <si>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</si>
  <si>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</si>
  <si>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</si>
  <si>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</si>
  <si>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</si>
  <si>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</si>
  <si>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</si>
  <si>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</si>
  <si>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</si>
  <si>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</si>
  <si>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</si>
  <si>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</si>
  <si>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</si>
  <si>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</si>
  <si>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</si>
  <si>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</si>
  <si>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</si>
  <si>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</si>
  <si>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</si>
  <si>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</si>
  <si>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</si>
  <si>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</si>
  <si>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</si>
  <si>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</si>
  <si>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</si>
  <si>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</si>
  <si>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</si>
  <si>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</si>
  <si>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</si>
  <si>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</si>
  <si>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</si>
  <si>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</si>
  <si>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</si>
  <si>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</si>
  <si>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</si>
  <si>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</si>
  <si>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</si>
  <si>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</si>
  <si>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</si>
  <si>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</si>
  <si>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</si>
  <si>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</si>
  <si>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</si>
  <si>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</si>
  <si>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</si>
  <si>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</si>
  <si>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</si>
  <si>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</si>
  <si>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</si>
  <si>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</si>
  <si>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</si>
  <si>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</si>
  <si>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</si>
  <si>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</si>
  <si>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</si>
  <si>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</si>
  <si>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</si>
  <si>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</si>
  <si>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</si>
  <si>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</si>
  <si>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</si>
  <si>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</si>
  <si>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</si>
  <si>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</si>
  <si>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</si>
  <si>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</si>
  <si>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</si>
  <si>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</si>
  <si>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</si>
  <si>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</si>
  <si>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</si>
  <si>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</si>
  <si>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</si>
  <si>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</si>
  <si>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</si>
  <si>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</si>
  <si>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</si>
  <si>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</si>
  <si>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</si>
  <si>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</si>
  <si>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</si>
  <si>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</si>
  <si>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</si>
  <si>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</si>
  <si>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</si>
  <si>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</si>
  <si>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</si>
  <si>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</si>
  <si>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</si>
  <si>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</si>
  <si>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</si>
  <si>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</si>
  <si>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</si>
  <si>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</si>
  <si>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</si>
  <si>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</si>
  <si>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</si>
  <si>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</si>
  <si>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</si>
  <si>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</si>
  <si>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</si>
  <si>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</si>
  <si>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</si>
  <si>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</si>
  <si>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</si>
  <si>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</si>
  <si>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</si>
  <si>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</si>
  <si>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</si>
  <si>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</si>
  <si>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</si>
  <si>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</si>
  <si>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</si>
  <si>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</si>
  <si>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</si>
  <si>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</si>
  <si>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</si>
  <si>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</si>
  <si>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</si>
  <si>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</si>
  <si>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</si>
  <si>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</si>
  <si>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</si>
  <si>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</si>
  <si>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</si>
  <si>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</si>
  <si>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</si>
  <si>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</si>
  <si>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</si>
  <si>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</si>
  <si>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</si>
  <si>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</si>
  <si>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</si>
  <si>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</si>
  <si>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</si>
  <si>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</si>
  <si>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</si>
  <si>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</si>
  <si>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</si>
  <si>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</si>
  <si>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</si>
  <si>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</si>
  <si>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</si>
  <si>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</si>
  <si>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</si>
  <si>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</si>
  <si>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</si>
  <si>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</si>
  <si>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</si>
  <si>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</si>
  <si>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</si>
  <si>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</si>
  <si>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</si>
  <si>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</si>
  <si>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</si>
  <si>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</si>
  <si>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</si>
  <si>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</si>
  <si>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</si>
  <si>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</si>
  <si>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</si>
  <si>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</si>
  <si>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</si>
  <si>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</si>
  <si>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</si>
  <si>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</si>
  <si>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</si>
  <si>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</si>
  <si>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</si>
  <si>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</si>
  <si>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</si>
  <si>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</si>
  <si>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</si>
  <si>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</si>
  <si>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</si>
  <si>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</si>
  <si>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</si>
  <si>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</si>
  <si>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</si>
  <si>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</si>
  <si>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</si>
  <si>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</si>
  <si>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</si>
  <si>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</si>
  <si>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</si>
  <si>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</si>
  <si>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</si>
  <si>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</si>
  <si>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</si>
  <si>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</si>
  <si>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</si>
  <si>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</si>
  <si>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</si>
  <si>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</si>
  <si>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</si>
  <si>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</si>
  <si>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</si>
  <si>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</si>
  <si>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</si>
  <si>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</si>
  <si>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</si>
  <si>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</si>
  <si>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</si>
  <si>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</si>
  <si>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</si>
  <si>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</si>
  <si>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</si>
  <si>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</si>
  <si>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</si>
  <si>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</si>
  <si>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</si>
  <si>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</si>
  <si>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</si>
  <si>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</si>
  <si>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</si>
  <si>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</si>
  <si>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</si>
  <si>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</si>
  <si>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</si>
  <si>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</si>
  <si>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</si>
  <si>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</si>
  <si>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</si>
  <si>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</si>
  <si>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</si>
  <si>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</si>
  <si>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</si>
  <si>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</si>
  <si>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</si>
  <si>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</si>
  <si>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</si>
  <si>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</si>
  <si>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</si>
  <si>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</si>
  <si>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</si>
  <si>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</si>
  <si>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</si>
  <si>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</si>
  <si>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</si>
  <si>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</si>
  <si>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</si>
  <si>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</si>
  <si>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</si>
  <si>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</si>
  <si>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</si>
  <si>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</si>
  <si>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</si>
  <si>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</si>
  <si>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</si>
  <si>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</si>
  <si>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</si>
  <si>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</si>
  <si>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</si>
  <si>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</si>
  <si>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</si>
  <si>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</si>
  <si>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</si>
  <si>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</si>
  <si>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</si>
  <si>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</si>
  <si>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</si>
  <si>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</si>
  <si>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</si>
  <si>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</si>
  <si>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</si>
  <si>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</si>
  <si>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</si>
  <si>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</si>
  <si>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</si>
  <si>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</si>
  <si>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</si>
  <si>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</si>
  <si>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</si>
  <si>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</si>
  <si>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</si>
  <si>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</si>
  <si>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</si>
  <si>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</si>
  <si>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</si>
  <si>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</si>
  <si>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</si>
  <si>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</si>
  <si>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</si>
  <si>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</si>
  <si>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</si>
  <si>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</si>
  <si>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</si>
  <si>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</si>
  <si>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</si>
  <si>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</si>
  <si>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</si>
  <si>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</si>
  <si>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</si>
  <si>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</si>
  <si>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</si>
  <si>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</si>
  <si>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</si>
  <si>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</si>
  <si>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</si>
  <si>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</si>
  <si>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</si>
  <si>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</si>
  <si>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</si>
  <si>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</si>
  <si>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</si>
  <si>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</si>
  <si>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</si>
  <si>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</si>
  <si>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</si>
  <si>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</si>
  <si>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</si>
  <si>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</si>
  <si>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</si>
  <si>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</si>
  <si>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</si>
  <si>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</si>
  <si>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</si>
  <si>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</si>
  <si>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</si>
  <si>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</si>
  <si>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</si>
  <si>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</si>
  <si>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</si>
  <si>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</si>
  <si>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</si>
  <si>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</si>
  <si>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</si>
  <si>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</si>
  <si>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</si>
  <si>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</si>
  <si>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</si>
  <si>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</si>
  <si>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</si>
  <si>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</si>
  <si>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</si>
  <si>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</si>
  <si>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</si>
  <si>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</si>
  <si>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</si>
  <si>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</si>
  <si>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</si>
  <si>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</si>
  <si>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</si>
  <si>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</si>
  <si>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</si>
  <si>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</si>
  <si>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</si>
  <si>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</si>
  <si>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</si>
  <si>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</si>
  <si>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</si>
  <si>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</si>
  <si>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</si>
  <si>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</si>
  <si>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</si>
  <si>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</si>
  <si>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</si>
  <si>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</si>
  <si>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</si>
  <si>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</si>
  <si>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</si>
  <si>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</si>
  <si>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</si>
  <si>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</si>
  <si>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</si>
  <si>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</si>
  <si>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</si>
  <si>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</si>
  <si>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</si>
  <si>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</si>
  <si>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</si>
  <si>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</si>
  <si>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</si>
  <si>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</si>
  <si>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</si>
  <si>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</si>
  <si>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</si>
  <si>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</si>
  <si>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</si>
  <si>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</si>
  <si>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</si>
  <si>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</si>
  <si>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</si>
  <si>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</si>
  <si>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</si>
  <si>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</si>
  <si>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</si>
  <si>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</si>
  <si>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</si>
  <si>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</si>
  <si>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</si>
  <si>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</si>
  <si>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</si>
  <si>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</si>
  <si>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</si>
  <si>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</si>
  <si>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</si>
  <si>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</si>
  <si>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</si>
  <si>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</si>
  <si>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</si>
  <si>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</si>
  <si>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</si>
  <si>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</si>
  <si>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</si>
  <si>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</si>
  <si>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</si>
  <si>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</si>
  <si>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</si>
  <si>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</si>
  <si>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</si>
  <si>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</si>
  <si>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</si>
  <si>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</si>
  <si>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</si>
  <si>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</si>
  <si>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</si>
  <si>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</si>
  <si>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</si>
  <si>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</si>
  <si>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</si>
  <si>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</si>
  <si>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</si>
  <si>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</si>
  <si>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</si>
  <si>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</si>
  <si>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</si>
  <si>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</si>
  <si>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</si>
  <si>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</si>
  <si>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</si>
  <si>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</si>
  <si>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</si>
  <si>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</si>
  <si>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</si>
  <si>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</si>
  <si>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</si>
  <si>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</si>
  <si>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</si>
  <si>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</si>
  <si>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</si>
  <si>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</si>
  <si>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</si>
  <si>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</si>
  <si>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</si>
  <si>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</si>
  <si>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</si>
  <si>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</si>
  <si>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</si>
  <si>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</si>
  <si>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</si>
  <si>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</si>
  <si>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</si>
  <si>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</si>
  <si>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</si>
  <si>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</si>
  <si>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</si>
  <si>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</si>
  <si>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</si>
  <si>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</si>
  <si>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</si>
  <si>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</si>
  <si>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</si>
  <si>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</si>
  <si>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</si>
  <si>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</si>
  <si>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</si>
  <si>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</si>
  <si>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</si>
  <si>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</si>
  <si>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</si>
  <si>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</si>
  <si>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</si>
  <si>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</si>
  <si>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</si>
  <si>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</si>
  <si>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</si>
  <si>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</si>
  <si>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</si>
  <si>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</si>
  <si>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</si>
  <si>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</si>
  <si>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</si>
  <si>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</si>
  <si>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</si>
  <si>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</si>
  <si>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</si>
  <si>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</si>
  <si>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</si>
  <si>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</si>
  <si>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</si>
  <si>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</si>
  <si>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</si>
  <si>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</si>
  <si>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</si>
  <si>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</si>
  <si>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</si>
  <si>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</si>
  <si>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</si>
  <si>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</si>
  <si>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</si>
  <si>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</si>
  <si>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</si>
  <si>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</si>
  <si>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</si>
  <si>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</si>
  <si>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</si>
  <si>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</si>
  <si>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</si>
  <si>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</si>
  <si>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</si>
  <si>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</si>
  <si>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</si>
  <si>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</si>
  <si>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</si>
  <si>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</si>
  <si>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</si>
  <si>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</si>
  <si>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</si>
  <si>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</si>
  <si>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</si>
  <si>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</si>
  <si>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</si>
  <si>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</si>
  <si>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</si>
  <si>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</si>
  <si>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</si>
  <si>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</si>
  <si>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</si>
  <si>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</si>
  <si>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</si>
  <si>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</si>
  <si>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</si>
  <si>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</si>
  <si>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</si>
  <si>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</si>
  <si>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</si>
  <si>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</si>
  <si>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</si>
  <si>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</si>
  <si>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</si>
  <si>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</si>
  <si>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</si>
  <si>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</si>
  <si>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</si>
  <si>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</si>
  <si>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</si>
  <si>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</si>
  <si>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</si>
  <si>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</si>
  <si>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</si>
  <si>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</si>
  <si>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</si>
  <si>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</si>
  <si>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</si>
  <si>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</si>
  <si>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</si>
  <si>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</si>
  <si>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</si>
  <si>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</si>
  <si>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</si>
  <si>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</si>
  <si>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</si>
  <si>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</si>
  <si>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</si>
  <si>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</si>
  <si>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</si>
  <si>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</si>
  <si>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</si>
  <si>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</si>
  <si>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</si>
  <si>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</si>
  <si>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</si>
  <si>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</si>
  <si>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</si>
  <si>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</si>
  <si>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</si>
  <si>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</si>
  <si>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</si>
  <si>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</si>
  <si>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</si>
  <si>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</si>
  <si>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</si>
  <si>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</si>
  <si>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</si>
  <si>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</si>
  <si>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</si>
  <si>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</si>
  <si>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</si>
  <si>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</si>
  <si>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</si>
  <si>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</si>
  <si>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</si>
  <si>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</si>
  <si>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</si>
  <si>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</si>
  <si>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</si>
  <si>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</si>
  <si>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</si>
  <si>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</si>
  <si>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</si>
  <si>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</si>
  <si>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</si>
  <si>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</si>
  <si>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</si>
  <si>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</si>
  <si>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</si>
  <si>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</si>
  <si>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</si>
  <si>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</si>
  <si>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</si>
  <si>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</si>
  <si>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</si>
  <si>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</si>
  <si>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</si>
  <si>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</si>
  <si>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</si>
  <si>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</si>
  <si>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</si>
  <si>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</si>
  <si>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</si>
  <si>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</si>
  <si>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</si>
  <si>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</si>
  <si>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</si>
  <si>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</si>
  <si>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</si>
  <si>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</si>
  <si>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</si>
  <si>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</si>
  <si>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</si>
  <si>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</si>
  <si>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</si>
  <si>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</si>
  <si>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</si>
  <si>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</si>
  <si>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</si>
  <si>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</si>
  <si>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</si>
  <si>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</si>
  <si>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</si>
  <si>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</si>
  <si>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</si>
  <si>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</si>
  <si>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</si>
  <si>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</si>
  <si>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</si>
  <si>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</si>
  <si>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</si>
  <si>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</si>
  <si>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</si>
  <si>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</si>
  <si>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</si>
  <si>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</si>
  <si>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</si>
  <si>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</si>
  <si>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</si>
  <si>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</si>
  <si>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</si>
  <si>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</si>
  <si>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</si>
  <si>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</si>
  <si>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</si>
  <si>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</si>
  <si>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</si>
  <si>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</si>
  <si>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</si>
  <si>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</si>
  <si>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</si>
  <si>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</si>
  <si>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</si>
  <si>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</si>
  <si>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</si>
  <si>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</si>
  <si>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</si>
  <si>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</si>
  <si>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</si>
  <si>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</si>
  <si>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</si>
  <si>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</si>
  <si>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</si>
  <si>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</si>
  <si>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</si>
  <si>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</si>
  <si>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</si>
  <si>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</si>
  <si>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</si>
  <si>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</si>
  <si>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</si>
  <si>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</si>
  <si>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</si>
  <si>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</si>
  <si>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</si>
  <si>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</si>
  <si>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</si>
  <si>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</si>
  <si>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</si>
  <si>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</si>
  <si>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</si>
  <si>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</si>
  <si>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</si>
  <si>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</si>
  <si>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</si>
  <si>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</si>
  <si>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</si>
  <si>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</si>
  <si>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</si>
  <si>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</si>
  <si>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</si>
  <si>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</si>
  <si>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</si>
  <si>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</si>
  <si>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</si>
  <si>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</si>
  <si>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</si>
  <si>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</si>
  <si>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</si>
  <si>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</si>
  <si>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</si>
  <si>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</si>
  <si>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</si>
  <si>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</si>
  <si>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</si>
  <si>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</si>
  <si>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</si>
  <si>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</si>
  <si>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</si>
  <si>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</si>
  <si>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</si>
  <si>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</si>
  <si>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</si>
  <si>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</si>
  <si>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</si>
  <si>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</si>
  <si>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</si>
  <si>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</si>
  <si>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</si>
  <si>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</si>
  <si>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</si>
  <si>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</si>
  <si>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</si>
  <si>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</si>
  <si>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</si>
  <si>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</si>
  <si>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</si>
  <si>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</si>
  <si>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</si>
  <si>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</si>
  <si>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</si>
  <si>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</si>
  <si>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</si>
  <si>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</si>
  <si>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</si>
  <si>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</si>
  <si>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</si>
  <si>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</si>
  <si>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</si>
  <si>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</si>
  <si>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</si>
  <si>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</si>
  <si>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</si>
  <si>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</si>
  <si>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</si>
  <si>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</si>
  <si>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</si>
  <si>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</si>
  <si>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</si>
  <si>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</si>
  <si>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</si>
  <si>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</si>
  <si>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</si>
  <si>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</si>
  <si>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</si>
  <si>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</si>
  <si>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</si>
  <si>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</si>
  <si>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</si>
  <si>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</si>
  <si>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</si>
  <si>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</si>
  <si>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</si>
  <si>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</si>
  <si>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</si>
  <si>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</si>
  <si>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</si>
  <si>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</si>
  <si>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</si>
  <si>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</si>
  <si>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</si>
  <si>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</si>
  <si>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</si>
  <si>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</si>
  <si>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</si>
  <si>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</si>
  <si>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</si>
  <si>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</si>
  <si>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</si>
  <si>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</si>
  <si>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</si>
  <si>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</si>
  <si>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</si>
  <si>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</si>
  <si>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</si>
  <si>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</si>
  <si>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</si>
  <si>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</si>
  <si>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</si>
  <si>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</si>
  <si>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</si>
  <si>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</si>
  <si>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</si>
  <si>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</si>
  <si>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</si>
  <si>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</si>
  <si>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</si>
  <si>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</si>
  <si>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</si>
  <si>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</si>
  <si>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</si>
  <si>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</si>
  <si>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</si>
  <si>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</si>
  <si>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</si>
  <si>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</si>
  <si>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</si>
  <si>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</si>
  <si>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</si>
  <si>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</si>
  <si>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</si>
  <si>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</si>
  <si>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</si>
  <si>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</si>
  <si>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</si>
  <si>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</si>
  <si>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</si>
  <si>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</si>
  <si>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</si>
  <si>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</si>
  <si>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</si>
  <si>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</si>
  <si>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</si>
  <si>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</si>
  <si>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</si>
  <si>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</si>
  <si>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</si>
  <si>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</si>
  <si>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</si>
  <si>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</si>
  <si>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</si>
  <si>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</si>
  <si>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</si>
  <si>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</si>
  <si>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</si>
  <si>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</si>
  <si>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</si>
  <si>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</si>
  <si>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</si>
  <si>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</si>
  <si>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</si>
  <si>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</si>
  <si>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</si>
  <si>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</si>
  <si>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</si>
  <si>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</si>
  <si>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</si>
  <si>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</si>
  <si>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</si>
  <si>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</si>
  <si>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</si>
  <si>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</si>
  <si>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</si>
  <si>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</si>
  <si>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</si>
  <si>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</si>
  <si>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</si>
  <si>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</si>
  <si>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</si>
  <si>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</si>
  <si>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</si>
  <si>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</si>
  <si>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</si>
  <si>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</si>
  <si>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</si>
  <si>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</si>
  <si>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</si>
  <si>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</si>
  <si>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</si>
  <si>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</si>
  <si>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</si>
  <si>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</si>
  <si>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</si>
  <si>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</si>
  <si>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</si>
  <si>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</si>
  <si>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</si>
  <si>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</si>
  <si>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</si>
  <si>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</si>
  <si>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</si>
  <si>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</si>
  <si>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</si>
  <si>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</si>
  <si>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</si>
  <si>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</si>
  <si>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</si>
  <si>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</si>
  <si>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</si>
  <si>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</si>
  <si>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</si>
  <si>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</si>
  <si>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</si>
  <si>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</si>
  <si>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</si>
  <si>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</si>
  <si>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</si>
  <si>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</si>
  <si>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</si>
  <si>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</si>
  <si>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</si>
  <si>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</si>
  <si>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</si>
  <si>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</si>
  <si>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</si>
  <si>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</si>
  <si>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</si>
  <si>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</si>
  <si>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</si>
  <si>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</si>
  <si>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</si>
  <si>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</si>
  <si>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</si>
  <si>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</si>
  <si>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</si>
  <si>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</si>
  <si>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</si>
  <si>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</si>
  <si>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</si>
  <si>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</si>
  <si>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</si>
  <si>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</si>
  <si>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</si>
  <si>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</si>
  <si>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</si>
  <si>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</si>
  <si>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</si>
  <si>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</si>
  <si>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</si>
  <si>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</si>
  <si>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</si>
  <si>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</si>
  <si>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</si>
  <si>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</si>
  <si>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</si>
  <si>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</si>
  <si>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</si>
  <si>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</si>
  <si>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</si>
  <si>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</si>
  <si>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</si>
  <si>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</si>
  <si>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</si>
  <si>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</si>
  <si>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</si>
  <si>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</si>
  <si>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</si>
  <si>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</si>
  <si>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</si>
  <si>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</si>
  <si>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</si>
  <si>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</si>
  <si>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</si>
  <si>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</si>
  <si>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</si>
  <si>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</si>
  <si>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</si>
  <si>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</si>
  <si>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</si>
  <si>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</si>
  <si>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</si>
  <si>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</si>
  <si>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</si>
  <si>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</si>
  <si>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</si>
  <si>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</si>
  <si>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</si>
  <si>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</si>
  <si>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</si>
  <si>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</si>
  <si>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</si>
  <si>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</si>
  <si>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</si>
  <si>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</si>
  <si>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</si>
  <si>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</si>
  <si>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</si>
  <si>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</si>
  <si>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</si>
  <si>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</si>
  <si>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</si>
  <si>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</si>
  <si>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</si>
  <si>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</si>
  <si>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</si>
  <si>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</si>
  <si>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</si>
  <si>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</si>
  <si>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</si>
  <si>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</si>
  <si>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</si>
  <si>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</si>
  <si>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</si>
  <si>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</si>
  <si>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</si>
  <si>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</si>
  <si>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</si>
  <si>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</si>
  <si>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</si>
  <si>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</si>
  <si>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</si>
  <si>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</si>
  <si>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</si>
  <si>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</si>
  <si>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</si>
  <si>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</si>
  <si>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</si>
  <si>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</si>
  <si>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</si>
  <si>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</si>
  <si>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</si>
  <si>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</si>
  <si>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</si>
  <si>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</si>
  <si>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</si>
  <si>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</si>
  <si>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</si>
  <si>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</si>
  <si>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</si>
  <si>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</si>
  <si>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</si>
  <si>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</si>
  <si>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</si>
  <si>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</si>
  <si>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</si>
  <si>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</si>
  <si>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</si>
  <si>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</si>
  <si>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</si>
  <si>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</si>
  <si>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</si>
  <si>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</si>
  <si>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</si>
  <si>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</si>
  <si>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</si>
  <si>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</si>
  <si>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</si>
  <si>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</si>
  <si>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</si>
  <si>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</si>
  <si>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</si>
  <si>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</si>
  <si>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</si>
  <si>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</si>
  <si>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</si>
  <si>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</si>
  <si>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</si>
  <si>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</si>
  <si>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</si>
  <si>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</si>
  <si>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</si>
  <si>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</si>
  <si>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</si>
  <si>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</si>
  <si>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</si>
  <si>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</si>
  <si>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</si>
  <si>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</si>
  <si>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</si>
  <si>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</si>
  <si>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</si>
  <si>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</si>
  <si>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</si>
  <si>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</si>
  <si>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</si>
  <si>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</si>
  <si>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</si>
  <si>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</si>
  <si>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</si>
  <si>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</si>
  <si>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</si>
  <si>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</si>
  <si>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</si>
  <si>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</si>
  <si>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</si>
  <si>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</si>
  <si>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</si>
  <si>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</si>
  <si>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</si>
  <si>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</si>
  <si>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</si>
  <si>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</si>
  <si>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</si>
  <si>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</si>
  <si>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</si>
  <si>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</si>
  <si>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</si>
  <si>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</si>
  <si>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</si>
  <si>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</si>
  <si>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</si>
  <si>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</si>
  <si>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</si>
  <si>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</si>
  <si>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</si>
  <si>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</si>
  <si>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</si>
  <si>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</si>
  <si>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</si>
  <si>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</si>
  <si>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</si>
  <si>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</si>
  <si>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</si>
  <si>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</si>
  <si>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</si>
  <si>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</si>
  <si>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</si>
  <si>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</si>
  <si>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</si>
  <si>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</si>
  <si>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</si>
  <si>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</si>
  <si>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</si>
  <si>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</si>
  <si>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</si>
  <si>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</si>
  <si>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</si>
  <si>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</si>
  <si>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</si>
  <si>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</si>
  <si>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</si>
  <si>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</si>
  <si>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</si>
  <si>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</si>
  <si>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</si>
  <si>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</si>
  <si>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</si>
  <si>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</si>
  <si>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</si>
  <si>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</si>
  <si>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</si>
  <si>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</si>
  <si>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</si>
  <si>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</si>
  <si>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</si>
  <si>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</si>
  <si>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</si>
  <si>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</si>
  <si>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</si>
  <si>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</si>
  <si>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</si>
  <si>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</si>
  <si>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</si>
  <si>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</si>
  <si>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</si>
  <si>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</si>
  <si>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</si>
  <si>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</si>
  <si>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</si>
  <si>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</si>
  <si>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</si>
  <si>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</si>
  <si>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</si>
  <si>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</si>
  <si>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</si>
  <si>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</si>
  <si>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</si>
  <si>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</si>
  <si>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</si>
  <si>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</si>
  <si>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</si>
  <si>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</si>
  <si>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</si>
  <si>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</si>
  <si>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</si>
  <si>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</si>
  <si>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</si>
  <si>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</si>
  <si>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</si>
  <si>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</si>
  <si>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</si>
  <si>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</si>
  <si>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</si>
  <si>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</si>
  <si>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</si>
  <si>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</si>
  <si>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</si>
  <si>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</si>
  <si>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</si>
  <si>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</si>
  <si>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</si>
  <si>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</si>
  <si>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</si>
  <si>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</si>
  <si>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</si>
  <si>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</si>
  <si>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</si>
  <si>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</si>
  <si>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</si>
  <si>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</si>
  <si>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</si>
  <si>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</si>
  <si>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</si>
  <si>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</si>
  <si>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</si>
  <si>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</si>
  <si>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</si>
  <si>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</si>
  <si>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</si>
  <si>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</si>
  <si>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</si>
  <si>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</si>
  <si>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</si>
  <si>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</si>
  <si>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</si>
  <si>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</si>
  <si>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</si>
  <si>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</si>
  <si>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</si>
  <si>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</si>
  <si>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</si>
  <si>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</si>
  <si>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</si>
  <si>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</si>
  <si>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</si>
  <si>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</si>
  <si>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</si>
  <si>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</si>
  <si>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</si>
  <si>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</si>
  <si>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</si>
  <si>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</si>
  <si>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</si>
  <si>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</si>
  <si>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</si>
  <si>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</si>
  <si>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</si>
  <si>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</si>
  <si>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</si>
  <si>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</si>
  <si>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</si>
  <si>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</si>
  <si>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</si>
  <si>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</si>
  <si>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</si>
  <si>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</si>
  <si>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</si>
  <si>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</si>
  <si>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</si>
  <si>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</si>
  <si>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</si>
  <si>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</si>
  <si>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</si>
  <si>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</si>
  <si>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</si>
  <si>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</si>
  <si>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</si>
  <si>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</si>
  <si>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</si>
  <si>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</si>
  <si>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</si>
  <si>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</si>
  <si>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</si>
  <si>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</si>
  <si>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</si>
  <si>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</si>
  <si>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</si>
  <si>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</si>
  <si>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</si>
  <si>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</si>
  <si>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</si>
  <si>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</si>
  <si>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</si>
  <si>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</si>
  <si>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</si>
  <si>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</si>
  <si>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</si>
  <si>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</si>
  <si>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</si>
  <si>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</si>
  <si>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</si>
  <si>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</si>
  <si>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</si>
  <si>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</si>
  <si>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</si>
  <si>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</si>
  <si>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</si>
  <si>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</si>
  <si>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</si>
  <si>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</si>
  <si>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</si>
  <si>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</si>
  <si>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</si>
  <si>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</si>
  <si>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</si>
  <si>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</si>
  <si>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</si>
  <si>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</si>
  <si>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</si>
  <si>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</si>
  <si>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</si>
  <si>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</si>
  <si>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</si>
  <si>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</si>
  <si>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</si>
  <si>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</si>
  <si>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</si>
  <si>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</si>
  <si>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</si>
  <si>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</si>
  <si>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</si>
  <si>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</si>
  <si>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</si>
  <si>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</si>
  <si>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</si>
  <si>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</si>
  <si>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</si>
  <si>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</si>
  <si>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</si>
  <si>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</si>
  <si>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</si>
  <si>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</si>
  <si>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</si>
  <si>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</si>
  <si>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</si>
  <si>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</si>
  <si>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</si>
  <si>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</si>
  <si>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</si>
  <si>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</si>
  <si>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</si>
  <si>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</si>
  <si>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</si>
  <si>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</si>
  <si>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</si>
  <si>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</si>
  <si>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</si>
  <si>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</si>
  <si>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</si>
  <si>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</si>
  <si>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</si>
  <si>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</si>
  <si>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</si>
  <si>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</si>
  <si>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</si>
  <si>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</si>
  <si>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</si>
  <si>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</si>
  <si>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</si>
  <si>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</si>
  <si>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</si>
  <si>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</si>
  <si>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</si>
  <si>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</si>
  <si>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</si>
  <si>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</si>
  <si>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</si>
  <si>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</si>
  <si>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</si>
  <si>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</si>
  <si>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</si>
  <si>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</si>
  <si>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</si>
  <si>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</si>
  <si>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</si>
  <si>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</si>
  <si>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</si>
  <si>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</si>
  <si>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</si>
  <si>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</si>
  <si>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</si>
  <si>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</si>
  <si>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</si>
  <si>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</si>
  <si>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</si>
  <si>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</si>
  <si>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</si>
  <si>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</si>
  <si>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</si>
  <si>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</si>
  <si>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</si>
  <si>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</si>
  <si>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</si>
  <si>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</si>
  <si>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</si>
  <si>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</si>
  <si>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</si>
  <si>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</si>
  <si>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</si>
  <si>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</si>
  <si>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</si>
  <si>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</si>
  <si>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</si>
  <si>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</si>
  <si>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</si>
  <si>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</si>
  <si>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</si>
  <si>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</si>
  <si>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</si>
  <si>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</si>
  <si>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</si>
  <si>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</si>
  <si>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</si>
  <si>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</si>
  <si>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</si>
  <si>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</si>
  <si>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</si>
  <si>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</si>
  <si>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</si>
  <si>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</si>
  <si>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</si>
  <si>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</si>
  <si>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</si>
  <si>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</si>
  <si>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</si>
  <si>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</si>
  <si>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</si>
  <si>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</si>
  <si>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</si>
  <si>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</si>
  <si>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</si>
  <si>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</si>
  <si>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</si>
  <si>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</si>
  <si>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</si>
  <si>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</si>
  <si>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</si>
  <si>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</si>
  <si>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</si>
  <si>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</si>
  <si>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</si>
  <si>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</si>
  <si>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</si>
  <si>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</si>
  <si>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</si>
  <si>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</si>
  <si>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</si>
  <si>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</si>
  <si>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</si>
  <si>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</si>
  <si>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</si>
  <si>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</si>
  <si>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</si>
  <si>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</si>
  <si>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</si>
  <si>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</si>
  <si>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</si>
  <si>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</si>
  <si>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</si>
  <si>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</si>
  <si>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</si>
  <si>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</si>
  <si>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</si>
  <si>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</si>
  <si>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</si>
  <si>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</si>
  <si>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</si>
  <si>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</si>
  <si>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</si>
  <si>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</si>
  <si>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</si>
  <si>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</si>
  <si>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</si>
  <si>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</si>
  <si>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</si>
  <si>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</si>
  <si>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</si>
  <si>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</si>
  <si>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</si>
  <si>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</si>
  <si>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</si>
  <si>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</si>
  <si>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</si>
  <si>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</si>
  <si>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</si>
  <si>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</si>
  <si>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</si>
  <si>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</si>
  <si>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</si>
  <si>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</si>
  <si>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</si>
  <si>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</si>
  <si>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</si>
  <si>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</si>
  <si>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</si>
  <si>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</si>
  <si>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</si>
  <si>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</si>
  <si>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</si>
  <si>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</si>
  <si>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</si>
  <si>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</si>
  <si>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</si>
  <si>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</si>
  <si>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</si>
  <si>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</si>
  <si>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</si>
  <si>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</si>
  <si>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</si>
  <si>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</si>
  <si>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</si>
  <si>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</si>
  <si>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</si>
  <si>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</si>
  <si>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</si>
  <si>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</si>
  <si>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</si>
  <si>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</si>
  <si>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</si>
  <si>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</si>
  <si>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</si>
  <si>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</si>
  <si>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</si>
  <si>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</si>
  <si>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</si>
  <si>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</si>
  <si>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</si>
  <si>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</si>
  <si>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</si>
  <si>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</si>
  <si>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</si>
  <si>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</si>
  <si>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</si>
  <si>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</si>
  <si>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</si>
  <si>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</si>
  <si>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</si>
  <si>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</si>
  <si>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</si>
  <si>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</si>
  <si>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</si>
  <si>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</si>
  <si>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</si>
  <si>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</si>
  <si>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</si>
  <si>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</si>
  <si>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</si>
  <si>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</si>
  <si>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</si>
  <si>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</si>
  <si>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</si>
  <si>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</si>
  <si>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</si>
  <si>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</si>
  <si>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</si>
  <si>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</si>
  <si>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</si>
  <si>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</si>
  <si>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</si>
  <si>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</si>
  <si>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</si>
  <si>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</si>
  <si>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</si>
  <si>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</si>
  <si>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</si>
  <si>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</si>
  <si>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</si>
  <si>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</si>
  <si>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</si>
  <si>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</si>
  <si>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</si>
  <si>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</si>
  <si>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</si>
  <si>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</si>
  <si>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</si>
  <si>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</si>
  <si>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</si>
  <si>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</si>
  <si>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</si>
  <si>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</si>
  <si>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</si>
  <si>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</si>
  <si>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</si>
  <si>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</si>
  <si>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</si>
  <si>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</si>
  <si>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</si>
  <si>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</si>
  <si>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</si>
  <si>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</si>
  <si>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</si>
  <si>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</si>
  <si>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</si>
  <si>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</si>
  <si>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</si>
  <si>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</si>
  <si>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</si>
  <si>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</si>
  <si>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</si>
  <si>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</si>
  <si>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</si>
  <si>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</si>
  <si>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</si>
  <si>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</si>
  <si>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</si>
  <si>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</si>
  <si>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</si>
  <si>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</si>
  <si>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</si>
  <si>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</si>
  <si>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</si>
  <si>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</si>
  <si>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</si>
  <si>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</si>
  <si>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</si>
  <si>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</si>
  <si>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</si>
  <si>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</si>
  <si>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</si>
  <si>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</si>
  <si>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</si>
  <si>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</si>
  <si>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</si>
  <si>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</si>
  <si>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</si>
  <si>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</si>
  <si>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</si>
  <si>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</si>
  <si>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</si>
  <si>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</si>
  <si>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</si>
  <si>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</si>
  <si>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</si>
  <si>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</si>
  <si>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</si>
  <si>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</si>
  <si>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</si>
  <si>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</si>
  <si>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</si>
  <si>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</si>
  <si>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</si>
  <si>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</si>
  <si>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</si>
  <si>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</si>
  <si>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</si>
  <si>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</si>
  <si>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</si>
  <si>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</si>
  <si>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</si>
  <si>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</si>
  <si>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</si>
  <si>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</si>
  <si>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</si>
  <si>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</si>
  <si>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</si>
  <si>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</si>
  <si>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</si>
  <si>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</si>
  <si>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</si>
  <si>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</si>
  <si>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</si>
  <si>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</si>
  <si>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</si>
  <si>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</si>
  <si>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</si>
  <si>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</si>
  <si>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</si>
  <si>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</si>
  <si>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</si>
  <si>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</si>
  <si>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</si>
  <si>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</si>
  <si>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</si>
  <si>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</si>
  <si>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</si>
  <si>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</si>
  <si>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</si>
  <si>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</si>
  <si>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</si>
  <si>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</si>
  <si>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</si>
  <si>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</si>
  <si>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</si>
  <si>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</si>
  <si>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</si>
  <si>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</si>
  <si>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</si>
  <si>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</si>
  <si>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</si>
  <si>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</si>
  <si>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</si>
  <si>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</si>
  <si>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</si>
  <si>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</si>
  <si>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</si>
  <si>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</si>
  <si>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</si>
  <si>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</si>
  <si>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</si>
  <si>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</si>
  <si>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</si>
  <si>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</si>
  <si>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</si>
  <si>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</si>
  <si>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</si>
  <si>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</si>
  <si>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</si>
  <si>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</si>
  <si>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</si>
  <si>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</si>
  <si>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</si>
  <si>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</si>
  <si>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</si>
  <si>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</si>
  <si>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</si>
  <si>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</si>
  <si>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</si>
  <si>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</si>
  <si>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</si>
  <si>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</si>
  <si>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</si>
  <si>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</si>
  <si>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</si>
  <si>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</si>
  <si>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</si>
  <si>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</si>
  <si>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</si>
  <si>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</si>
  <si>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</si>
  <si>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</si>
  <si>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</si>
  <si>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</si>
  <si>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</si>
  <si>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</si>
  <si>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</si>
  <si>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</si>
  <si>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</si>
  <si>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</si>
  <si>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</si>
  <si>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</si>
  <si>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</si>
  <si>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</si>
  <si>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</si>
  <si>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</si>
  <si>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</si>
  <si>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</si>
  <si>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</si>
  <si>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</si>
  <si>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</si>
  <si>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</si>
  <si>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</si>
  <si>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</si>
  <si>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</si>
  <si>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</si>
  <si>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</si>
  <si>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</si>
  <si>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</si>
  <si>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</si>
  <si>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</si>
  <si>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</si>
  <si>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</si>
  <si>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</si>
  <si>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</si>
  <si>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</si>
  <si>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</si>
  <si>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</si>
  <si>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</si>
  <si>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</si>
  <si>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</si>
  <si>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</si>
  <si>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</si>
  <si>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</si>
  <si>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</si>
  <si>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</si>
  <si>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</si>
  <si>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</si>
  <si>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</si>
  <si>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</si>
  <si>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</si>
  <si>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</si>
  <si>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</si>
  <si>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</si>
  <si>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</si>
  <si>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</si>
  <si>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</si>
  <si>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</si>
  <si>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</si>
  <si>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</si>
  <si>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</si>
  <si>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</si>
  <si>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</si>
  <si>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</si>
  <si>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</si>
  <si>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</si>
  <si>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</si>
  <si>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</si>
  <si>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</si>
  <si>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</si>
  <si>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</si>
  <si>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</si>
  <si>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</si>
  <si>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</si>
  <si>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</si>
  <si>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</si>
  <si>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</si>
  <si>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</si>
  <si>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</si>
  <si>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</si>
  <si>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</si>
  <si>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</si>
  <si>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</si>
  <si>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</si>
  <si>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</si>
  <si>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</si>
  <si>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</si>
  <si>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</si>
  <si>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</si>
  <si>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</si>
  <si>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</si>
  <si>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</si>
  <si>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</si>
  <si>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</si>
  <si>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</si>
  <si>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</si>
  <si>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</si>
  <si>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</si>
  <si>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</si>
  <si>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</si>
  <si>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</si>
  <si>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</si>
  <si>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</si>
  <si>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</si>
  <si>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</si>
  <si>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</si>
  <si>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</si>
  <si>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</si>
  <si>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</si>
  <si>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</si>
  <si>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</si>
  <si>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</si>
  <si>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</si>
  <si>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</si>
  <si>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</si>
  <si>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</si>
  <si>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</si>
  <si>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</si>
  <si>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</si>
  <si>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</si>
  <si>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</si>
  <si>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</si>
  <si>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</si>
  <si>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</si>
  <si>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</si>
  <si>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</si>
  <si>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</si>
  <si>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</si>
  <si>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</si>
  <si>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</si>
  <si>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</si>
  <si>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</si>
  <si>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</si>
  <si>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</si>
  <si>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</si>
  <si>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</si>
  <si>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</si>
  <si>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</si>
  <si>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</si>
  <si>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</si>
  <si>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</si>
  <si>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</si>
  <si>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</si>
  <si>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</si>
  <si>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</si>
  <si>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</si>
  <si>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</si>
  <si>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</si>
  <si>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</si>
  <si>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</si>
  <si>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</si>
  <si>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</si>
  <si>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</si>
  <si>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</si>
  <si>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</si>
  <si>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</si>
  <si>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</si>
  <si>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</si>
  <si>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</si>
  <si>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</si>
  <si>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</si>
  <si>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</si>
  <si>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</si>
  <si>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</si>
  <si>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</si>
  <si>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</si>
  <si>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</si>
  <si>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</si>
  <si>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</si>
  <si>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</si>
  <si>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</si>
  <si>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</si>
  <si>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</si>
  <si>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</si>
  <si>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</si>
  <si>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</si>
  <si>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</si>
  <si>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</si>
  <si>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</si>
  <si>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</si>
  <si>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</si>
  <si>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</si>
  <si>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</si>
  <si>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</si>
  <si>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</si>
  <si>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</si>
  <si>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</si>
  <si>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</si>
  <si>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</si>
  <si>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</si>
  <si>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</si>
  <si>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</si>
  <si>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</si>
  <si>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</si>
  <si>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</si>
  <si>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</si>
  <si>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</si>
  <si>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</si>
  <si>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</si>
  <si>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</si>
  <si>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</si>
  <si>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</si>
  <si>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</si>
  <si>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</si>
  <si>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</si>
  <si>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</si>
  <si>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</si>
  <si>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</si>
  <si>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</si>
  <si>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</si>
  <si>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</si>
  <si>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</si>
  <si>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</si>
  <si>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</si>
  <si>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</si>
  <si>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</si>
  <si>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</si>
  <si>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</si>
  <si>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</si>
  <si>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</si>
  <si>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</si>
  <si>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</si>
  <si>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</si>
  <si>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</si>
  <si>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</si>
  <si>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</si>
  <si>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</si>
  <si>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</si>
  <si>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</si>
  <si>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</si>
  <si>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</si>
  <si>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</si>
  <si>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</si>
  <si>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</si>
  <si>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</si>
  <si>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</si>
  <si>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</si>
  <si>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</si>
  <si>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</si>
  <si>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</si>
  <si>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</si>
  <si>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</si>
  <si>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</si>
  <si>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</si>
  <si>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</si>
  <si>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</si>
  <si>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</si>
  <si>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</si>
  <si>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</si>
  <si>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</si>
  <si>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</si>
  <si>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</si>
  <si>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</si>
  <si>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</si>
  <si>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</si>
  <si>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</si>
  <si>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</si>
  <si>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</si>
  <si>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</si>
  <si>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</si>
  <si>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</si>
  <si>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</si>
  <si>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</si>
  <si>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</si>
  <si>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</si>
  <si>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</si>
  <si>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</si>
  <si>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</si>
  <si>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</si>
  <si>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</si>
  <si>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</si>
  <si>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</si>
  <si>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</si>
  <si>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</si>
  <si>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</si>
  <si>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</si>
  <si>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</si>
  <si>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</si>
  <si>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</si>
  <si>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</si>
  <si>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</si>
  <si>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</si>
  <si>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</si>
  <si>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</si>
  <si>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</si>
  <si>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</si>
  <si>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</si>
  <si>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</si>
  <si>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</si>
  <si>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</si>
  <si>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</si>
  <si>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</si>
  <si>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</si>
  <si>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</si>
  <si>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</si>
  <si>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</si>
  <si>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</si>
  <si>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</si>
  <si>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</si>
  <si>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</si>
  <si>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</si>
  <si>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</si>
  <si>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</si>
  <si>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</si>
  <si>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</si>
  <si>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</si>
  <si>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</si>
  <si>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</si>
  <si>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</si>
  <si>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</si>
  <si>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</si>
  <si>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</si>
  <si>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</si>
  <si>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</si>
  <si>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</si>
  <si>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</si>
  <si>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</si>
  <si>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</si>
  <si>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</si>
  <si>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</si>
  <si>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</si>
  <si>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</si>
  <si>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</si>
  <si>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</si>
  <si>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</si>
  <si>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</si>
  <si>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</si>
  <si>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</si>
  <si>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</si>
  <si>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</si>
  <si>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</si>
  <si>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</si>
  <si>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</si>
  <si>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</si>
  <si>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</si>
  <si>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</si>
  <si>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</si>
  <si>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</si>
  <si>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</si>
  <si>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</si>
  <si>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</si>
  <si>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</si>
  <si>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</si>
  <si>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</si>
  <si>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</si>
  <si>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</si>
  <si>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</si>
  <si>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</si>
  <si>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</si>
  <si>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</si>
  <si>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</si>
  <si>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</si>
  <si>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</si>
  <si>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</si>
  <si>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</si>
  <si>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</si>
  <si>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</si>
  <si>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</si>
  <si>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</si>
  <si>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</si>
  <si>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</si>
  <si>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</si>
  <si>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</si>
  <si>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</si>
  <si>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</si>
  <si>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</si>
  <si>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</si>
  <si>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</si>
  <si>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</si>
  <si>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</si>
  <si>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</si>
  <si>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</si>
  <si>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</si>
  <si>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</si>
  <si>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</si>
  <si>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</si>
  <si>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</si>
  <si>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</si>
  <si>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</si>
  <si>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</si>
  <si>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</si>
  <si>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</si>
  <si>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</si>
  <si>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</si>
  <si>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</si>
  <si>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</si>
  <si>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</si>
  <si>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</si>
  <si>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</si>
  <si>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</si>
  <si>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</si>
  <si>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</si>
  <si>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</si>
  <si>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</si>
  <si>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</si>
  <si>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</si>
  <si>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</si>
  <si>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</si>
  <si>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</si>
  <si>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</si>
  <si>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</si>
  <si>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</si>
  <si>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</si>
  <si>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</si>
  <si>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</si>
  <si>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</si>
  <si>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</si>
  <si>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</si>
  <si>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</si>
  <si>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</si>
  <si>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</si>
  <si>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</si>
  <si>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</si>
  <si>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</si>
  <si>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</si>
  <si>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</si>
  <si>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</si>
  <si>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</si>
  <si>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</si>
  <si>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</si>
  <si>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</si>
  <si>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</si>
  <si>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</si>
  <si>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</si>
  <si>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</si>
  <si>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</si>
  <si>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</si>
  <si>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</si>
  <si>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</si>
  <si>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</si>
  <si>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</si>
  <si>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</si>
  <si>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</si>
  <si>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</si>
  <si>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</si>
  <si>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</si>
  <si>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</si>
  <si>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</si>
  <si>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</si>
  <si>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</si>
  <si>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</si>
  <si>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</si>
  <si>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</si>
  <si>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</si>
  <si>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</si>
  <si>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</si>
  <si>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</si>
  <si>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</si>
  <si>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</si>
  <si>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</si>
  <si>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</si>
  <si>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</si>
  <si>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</si>
  <si>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</si>
  <si>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</si>
  <si>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</si>
  <si>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</si>
  <si>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</si>
  <si>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</si>
  <si>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</si>
  <si>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</si>
  <si>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</si>
  <si>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</si>
  <si>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</si>
  <si>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</si>
  <si>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</si>
  <si>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</si>
  <si>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</si>
  <si>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</si>
  <si>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</si>
  <si>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</si>
  <si>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</si>
  <si>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</si>
  <si>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</si>
  <si>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</si>
  <si>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</si>
  <si>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</si>
  <si>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</si>
  <si>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</si>
  <si>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</si>
  <si>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</si>
  <si>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</si>
  <si>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</si>
  <si>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</si>
  <si>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</si>
  <si>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</si>
  <si>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</si>
  <si>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</si>
  <si>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</si>
  <si>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</si>
  <si>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</si>
  <si>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</si>
  <si>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</si>
  <si>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</si>
  <si>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</si>
  <si>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</si>
  <si>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</si>
  <si>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</si>
  <si>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</si>
  <si>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</si>
  <si>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</si>
  <si>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</si>
  <si>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</si>
  <si>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</si>
  <si>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</si>
  <si>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</si>
  <si>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</si>
  <si>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</si>
  <si>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</si>
  <si>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</si>
  <si>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</si>
  <si>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</si>
  <si>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</si>
  <si>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</si>
  <si>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</si>
  <si>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</si>
  <si>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</si>
  <si>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</si>
  <si>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</si>
  <si>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</si>
  <si>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</si>
  <si>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</si>
  <si>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</si>
  <si>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</si>
  <si>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</si>
  <si>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</si>
  <si>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</si>
  <si>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</si>
  <si>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</si>
  <si>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</si>
  <si>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</si>
  <si>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</si>
  <si>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</si>
  <si>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</si>
  <si>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</si>
  <si>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</si>
  <si>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</si>
  <si>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</si>
  <si>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</si>
  <si>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</si>
  <si>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</si>
  <si>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</si>
  <si>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</si>
  <si>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</si>
  <si>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</si>
  <si>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</si>
  <si>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</si>
  <si>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</si>
  <si>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</si>
  <si>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</si>
  <si>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</si>
  <si>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</si>
  <si>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</si>
  <si>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</si>
  <si>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</si>
  <si>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</si>
  <si>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</si>
  <si>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</si>
  <si>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</si>
  <si>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</si>
  <si>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</si>
  <si>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</si>
  <si>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</si>
  <si>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</si>
  <si>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</si>
  <si>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</si>
  <si>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</si>
  <si>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</si>
  <si>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</si>
  <si>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</si>
  <si>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</si>
  <si>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</si>
  <si>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</si>
  <si>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</si>
  <si>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</si>
  <si>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</si>
  <si>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</si>
  <si>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</si>
  <si>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</si>
  <si>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</si>
  <si>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</si>
  <si>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</si>
  <si>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</si>
  <si>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</si>
  <si>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</si>
  <si>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</si>
  <si>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</si>
  <si>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</si>
  <si>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</si>
  <si>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</si>
  <si>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</si>
  <si>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</si>
  <si>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</si>
  <si>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</si>
  <si>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</si>
  <si>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</si>
  <si>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</si>
  <si>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</si>
  <si>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</si>
  <si>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</si>
  <si>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</si>
  <si>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</si>
  <si>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</si>
  <si>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</si>
  <si>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</si>
  <si>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</si>
  <si>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</si>
  <si>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</si>
  <si>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</si>
  <si>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</si>
  <si>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</si>
  <si>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</si>
  <si>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</si>
  <si>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</si>
  <si>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</si>
  <si>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</si>
  <si>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</si>
  <si>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</si>
  <si>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</si>
  <si>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</si>
  <si>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</si>
  <si>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</si>
  <si>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</si>
  <si>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</si>
  <si>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</si>
  <si>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</si>
  <si>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</si>
  <si>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</si>
  <si>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</si>
  <si>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</si>
  <si>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</si>
  <si>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</si>
  <si>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</si>
  <si>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</si>
  <si>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</si>
  <si>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</si>
  <si>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</si>
  <si>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</si>
  <si>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</si>
  <si>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</si>
  <si>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</si>
  <si>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</si>
  <si>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</si>
  <si>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</si>
  <si>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</si>
  <si>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</si>
  <si>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</si>
  <si>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</si>
  <si>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</si>
  <si>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</si>
  <si>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</si>
  <si>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</si>
  <si>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</si>
  <si>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</si>
  <si>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</si>
  <si>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</si>
  <si>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</si>
  <si>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</si>
  <si>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</si>
  <si>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</si>
  <si>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</si>
  <si>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</si>
  <si>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</si>
  <si>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</si>
  <si>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</si>
  <si>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</si>
  <si>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</si>
  <si>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</si>
  <si>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</si>
  <si>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</si>
  <si>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</si>
  <si>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</si>
  <si>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</si>
  <si>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</si>
  <si>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</si>
  <si>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</si>
  <si>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</si>
  <si>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</si>
  <si>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</si>
  <si>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</si>
  <si>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</si>
  <si>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</si>
  <si>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</si>
  <si>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</si>
  <si>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</si>
  <si>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</si>
  <si>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</si>
  <si>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</si>
  <si>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</si>
  <si>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</si>
  <si>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</si>
  <si>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</si>
  <si>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</si>
  <si>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</si>
  <si>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</si>
  <si>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</si>
  <si>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</si>
  <si>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</si>
  <si>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</si>
  <si>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</si>
  <si>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</si>
  <si>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</si>
  <si>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</si>
  <si>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</si>
  <si>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</si>
  <si>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</si>
  <si>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</si>
  <si>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</si>
  <si>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</si>
  <si>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</si>
  <si>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</si>
  <si>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</si>
  <si>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</si>
  <si>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</si>
  <si>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</si>
  <si>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</si>
  <si>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</si>
  <si>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</si>
  <si>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</si>
  <si>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</si>
  <si>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</si>
  <si>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</si>
  <si>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</si>
  <si>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</si>
  <si>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</si>
  <si>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</si>
  <si>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</si>
  <si>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</si>
  <si>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</si>
  <si>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</si>
  <si>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</si>
  <si>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</si>
  <si>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</si>
  <si>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</si>
  <si>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</si>
  <si>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</si>
  <si>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</si>
  <si>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</si>
  <si>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</si>
  <si>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</si>
  <si>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</si>
  <si>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</si>
  <si>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</si>
  <si>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</si>
  <si>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</si>
  <si>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</si>
  <si>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</si>
  <si>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</si>
  <si>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</si>
  <si>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</si>
  <si>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</si>
  <si>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</si>
  <si>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</si>
  <si>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</si>
  <si>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</si>
  <si>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</si>
  <si>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</si>
  <si>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</si>
  <si>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</si>
  <si>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</si>
  <si>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</si>
  <si>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</si>
  <si>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</si>
  <si>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</si>
  <si>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</si>
  <si>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</si>
  <si>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</si>
  <si>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</si>
  <si>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</si>
  <si>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</si>
  <si>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</si>
  <si>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</si>
  <si>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</si>
  <si>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</si>
  <si>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</si>
  <si>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</si>
  <si>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</si>
  <si>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</si>
  <si>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</si>
  <si>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</si>
  <si>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</si>
  <si>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</si>
  <si>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</si>
  <si>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</si>
  <si>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</si>
  <si>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</si>
  <si>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</si>
  <si>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</si>
  <si>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</si>
  <si>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</si>
  <si>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</si>
  <si>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</si>
  <si>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</si>
  <si>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</si>
  <si>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</si>
  <si>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</si>
  <si>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</si>
  <si>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</si>
  <si>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</si>
  <si>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</si>
  <si>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</si>
  <si>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</si>
  <si>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</si>
  <si>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</si>
  <si>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</si>
  <si>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</si>
  <si>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</si>
  <si>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</si>
  <si>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</si>
  <si>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</si>
  <si>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</si>
  <si>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</si>
  <si>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</si>
  <si>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</si>
  <si>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</si>
  <si>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</si>
  <si>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</si>
  <si>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</si>
  <si>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</si>
  <si>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</si>
  <si>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</si>
  <si>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</si>
  <si>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</si>
  <si>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</si>
  <si>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</si>
  <si>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</si>
  <si>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</si>
  <si>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</si>
  <si>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</si>
  <si>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</si>
  <si>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</si>
  <si>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</si>
  <si>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</si>
  <si>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</si>
  <si>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</si>
  <si>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</si>
  <si>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</si>
  <si>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</si>
  <si>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</si>
  <si>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</si>
  <si>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</si>
  <si>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</si>
  <si>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</si>
  <si>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</si>
  <si>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</si>
  <si>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</si>
  <si>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</si>
  <si>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</si>
  <si>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</si>
  <si>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</si>
  <si>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</si>
  <si>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</si>
  <si>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</si>
  <si>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</si>
  <si>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</si>
  <si>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</si>
  <si>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</si>
  <si>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</si>
  <si>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</si>
  <si>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</si>
  <si>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</si>
  <si>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</si>
  <si>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</si>
  <si>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</si>
  <si>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</si>
  <si>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</si>
  <si>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</si>
  <si>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</si>
  <si>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</si>
  <si>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</si>
  <si>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</si>
  <si>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</si>
  <si>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</si>
  <si>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</si>
  <si>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</si>
  <si>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</si>
  <si>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</si>
  <si>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</si>
  <si>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</si>
  <si>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</si>
  <si>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</si>
  <si>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</si>
  <si>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</si>
  <si>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</si>
  <si>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</si>
  <si>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</si>
  <si>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</si>
  <si>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</si>
  <si>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</si>
  <si>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</si>
  <si>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</si>
  <si>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</si>
  <si>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</si>
  <si>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</si>
  <si>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</si>
  <si>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</si>
  <si>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</si>
  <si>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</si>
  <si>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</si>
  <si>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</si>
  <si>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</si>
  <si>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</si>
  <si>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</si>
  <si>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</si>
  <si>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</si>
  <si>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</si>
  <si>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</si>
  <si>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</si>
  <si>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</si>
  <si>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</si>
  <si>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</si>
  <si>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</si>
  <si>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</si>
  <si>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</si>
  <si>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</si>
  <si>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</si>
  <si>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</si>
  <si>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</si>
  <si>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</si>
  <si>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</si>
  <si>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</si>
  <si>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</si>
  <si>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</si>
  <si>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</si>
  <si>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</si>
  <si>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</si>
  <si>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</si>
  <si>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</si>
  <si>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</si>
  <si>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</si>
  <si>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</si>
  <si>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</si>
  <si>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</si>
  <si>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</si>
  <si>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</si>
  <si>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</si>
  <si>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</si>
  <si>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</si>
  <si>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</si>
  <si>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</si>
  <si>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</si>
  <si>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</si>
  <si>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</si>
  <si>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</si>
  <si>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</si>
  <si>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</si>
  <si>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</si>
  <si>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</si>
  <si>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</si>
  <si>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</si>
  <si>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</si>
  <si>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</si>
  <si>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</si>
  <si>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</si>
  <si>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</si>
  <si>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</si>
  <si>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</si>
  <si>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</si>
  <si>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</si>
  <si>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</si>
  <si>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</si>
  <si>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</si>
  <si>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</si>
  <si>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</si>
  <si>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</si>
  <si>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</si>
  <si>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</si>
  <si>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</si>
  <si>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</si>
  <si>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</si>
  <si>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</si>
  <si>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</si>
  <si>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</si>
  <si>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</si>
  <si>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</si>
  <si>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</si>
  <si>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</si>
  <si>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</si>
  <si>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</si>
  <si>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</si>
  <si>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</si>
  <si>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</si>
  <si>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</si>
  <si>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</si>
  <si>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</si>
  <si>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</si>
  <si>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</si>
  <si>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</si>
  <si>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</si>
  <si>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</si>
  <si>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</si>
  <si>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</si>
  <si>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</si>
  <si>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</si>
  <si>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</si>
  <si>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</si>
  <si>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</si>
  <si>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</si>
  <si>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</si>
  <si>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</si>
  <si>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</si>
  <si>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</si>
  <si>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</si>
  <si>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</si>
  <si>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</si>
  <si>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</si>
  <si>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</si>
  <si>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</si>
  <si>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</si>
  <si>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</si>
  <si>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</si>
  <si>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</si>
  <si>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</si>
  <si>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</si>
  <si>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</si>
  <si>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</si>
  <si>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</si>
  <si>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</si>
  <si>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</si>
  <si>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</si>
  <si>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</si>
  <si>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</si>
  <si>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</si>
  <si>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</si>
  <si>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</si>
  <si>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</si>
  <si>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</si>
  <si>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</si>
  <si>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</si>
  <si>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</si>
  <si>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</si>
  <si>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</si>
  <si>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</si>
  <si>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</si>
  <si>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</si>
  <si>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</si>
  <si>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</si>
  <si>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</si>
  <si>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</si>
  <si>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</si>
  <si>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</si>
  <si>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</si>
  <si>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</si>
  <si>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</si>
  <si>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</si>
  <si>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</si>
  <si>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</si>
  <si>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</si>
  <si>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</si>
  <si>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</si>
  <si>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</si>
  <si>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</si>
  <si>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</si>
  <si>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</si>
  <si>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</si>
  <si>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</si>
  <si>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</si>
  <si>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</si>
  <si>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</si>
  <si>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</si>
  <si>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</si>
  <si>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</si>
  <si>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</si>
  <si>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</si>
  <si>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</si>
  <si>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</si>
  <si>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</si>
  <si>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</si>
  <si>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</si>
  <si>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</si>
  <si>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</si>
  <si>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</si>
  <si>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</si>
  <si>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</si>
  <si>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</si>
  <si>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</si>
  <si>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</si>
  <si>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</si>
  <si>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</si>
  <si>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</si>
  <si>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</si>
  <si>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</si>
  <si>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</si>
  <si>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</si>
  <si>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</si>
  <si>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</si>
  <si>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</si>
  <si>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</si>
  <si>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</si>
  <si>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</si>
  <si>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</si>
  <si>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</si>
  <si>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</si>
  <si>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</si>
  <si>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</si>
  <si>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</si>
  <si>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</si>
  <si>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</si>
  <si>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</si>
  <si>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</si>
  <si>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</si>
  <si>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</si>
  <si>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</si>
  <si>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</si>
  <si>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</si>
  <si>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</si>
  <si>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</si>
  <si>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</si>
  <si>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</si>
  <si>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</si>
  <si>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</si>
  <si>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</si>
  <si>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</si>
  <si>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</si>
  <si>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</si>
  <si>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</si>
  <si>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</si>
  <si>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</si>
  <si>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</si>
  <si>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</si>
  <si>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</si>
  <si>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</si>
  <si>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</si>
  <si>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</si>
  <si>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</si>
  <si>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</si>
  <si>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</si>
  <si>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</si>
  <si>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</si>
  <si>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</si>
  <si>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</si>
  <si>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</si>
  <si>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</si>
  <si>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</si>
  <si>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</si>
  <si>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</si>
  <si>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</si>
  <si>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</si>
  <si>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</si>
  <si>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</si>
  <si>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</si>
  <si>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</si>
  <si>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</si>
  <si>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</si>
  <si>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</si>
  <si>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</si>
  <si>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</si>
  <si>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</si>
  <si>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</si>
  <si>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</si>
  <si>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</si>
  <si>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</si>
  <si>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</si>
  <si>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</si>
  <si>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</si>
  <si>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</si>
  <si>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</si>
  <si>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</si>
  <si>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</si>
  <si>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</si>
  <si>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</si>
  <si>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</si>
  <si>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</si>
  <si>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</si>
  <si>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</si>
  <si>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</si>
  <si>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</si>
  <si>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</si>
  <si>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</si>
  <si>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</si>
  <si>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</si>
  <si>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</si>
  <si>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</si>
  <si>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</si>
  <si>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</si>
  <si>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</si>
  <si>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</si>
  <si>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</si>
  <si>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</si>
  <si>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</si>
  <si>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</si>
  <si>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</si>
  <si>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</si>
  <si>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</si>
  <si>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</si>
  <si>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</si>
  <si>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</si>
  <si>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</si>
  <si>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</si>
  <si>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</si>
  <si>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</si>
  <si>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</si>
  <si>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</si>
  <si>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</si>
  <si>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</si>
  <si>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</si>
  <si>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</si>
  <si>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</si>
  <si>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</si>
  <si>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</si>
  <si>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</si>
  <si>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</si>
  <si>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</si>
  <si>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</si>
  <si>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</si>
  <si>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</si>
  <si>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</si>
  <si>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</si>
  <si>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</si>
  <si>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</si>
  <si>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</si>
  <si>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</si>
  <si>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</si>
  <si>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</si>
  <si>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</si>
  <si>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</si>
  <si>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</si>
  <si>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</si>
  <si>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</si>
  <si>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</si>
  <si>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</si>
  <si>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</si>
  <si>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</si>
  <si>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</si>
  <si>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</si>
  <si>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</si>
  <si>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</si>
  <si>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</si>
  <si>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</si>
  <si>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</si>
  <si>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</si>
  <si>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</si>
  <si>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</si>
  <si>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</si>
  <si>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</si>
  <si>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</si>
  <si>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</si>
  <si>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</si>
  <si>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</si>
  <si>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</si>
  <si>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</si>
  <si>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</si>
  <si>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</si>
  <si>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</si>
  <si>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</si>
  <si>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</si>
  <si>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</si>
  <si>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</si>
  <si>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</si>
  <si>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</si>
  <si>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</si>
  <si>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</si>
  <si>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</si>
  <si>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</si>
  <si>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</si>
  <si>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</si>
  <si>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</si>
  <si>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</si>
  <si>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</si>
  <si>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</si>
  <si>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</si>
  <si>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</si>
  <si>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</si>
  <si>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</si>
  <si>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</si>
  <si>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</si>
  <si>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</si>
  <si>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</si>
  <si>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</si>
  <si>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</si>
  <si>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</si>
  <si>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</si>
  <si>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</si>
  <si>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</si>
  <si>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</si>
  <si>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</si>
  <si>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</si>
  <si>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</si>
  <si>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</si>
  <si>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</si>
  <si>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</si>
  <si>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</si>
  <si>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</si>
  <si>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</si>
  <si>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</si>
  <si>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</si>
  <si>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</si>
  <si>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</si>
  <si>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</si>
  <si>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</si>
  <si>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</si>
  <si>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</si>
  <si>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</si>
  <si>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</si>
  <si>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</si>
  <si>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</si>
  <si>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</si>
  <si>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</si>
  <si>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</si>
  <si>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</si>
  <si>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</si>
  <si>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</si>
  <si>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</si>
  <si>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</si>
  <si>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</si>
  <si>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</si>
  <si>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</si>
  <si>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</si>
  <si>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</si>
  <si>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</si>
  <si>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</si>
  <si>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</si>
  <si>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</si>
  <si>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</si>
  <si>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</si>
  <si>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</si>
  <si>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</si>
  <si>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</si>
  <si>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</si>
  <si>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</si>
  <si>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</si>
  <si>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</si>
  <si>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</si>
  <si>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</si>
  <si>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</si>
  <si>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</si>
  <si>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</si>
  <si>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</si>
  <si>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</si>
  <si>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</si>
  <si>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</si>
  <si>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</si>
  <si>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</si>
  <si>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</si>
  <si>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</si>
  <si>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</si>
  <si>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</si>
  <si>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</si>
  <si>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</si>
  <si>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</si>
  <si>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</si>
  <si>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</si>
  <si>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</si>
  <si>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</si>
  <si>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</si>
  <si>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</si>
  <si>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</si>
  <si>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</si>
  <si>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</si>
  <si>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</si>
  <si>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</si>
  <si>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</si>
  <si>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</si>
  <si>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</si>
  <si>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</si>
  <si>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</si>
  <si>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</si>
  <si>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</si>
  <si>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</si>
  <si>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</si>
  <si>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</si>
  <si>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</si>
  <si>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</si>
  <si>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</si>
  <si>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</si>
  <si>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</si>
  <si>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</si>
  <si>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</si>
  <si>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</si>
  <si>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</si>
  <si>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</si>
  <si>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</si>
  <si>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</si>
  <si>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</si>
  <si>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</si>
  <si>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</si>
  <si>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</si>
  <si>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</si>
  <si>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</si>
  <si>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</si>
  <si>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</si>
  <si>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</si>
  <si>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</si>
  <si>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</si>
  <si>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</si>
  <si>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</si>
  <si>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</si>
  <si>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</si>
  <si>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</si>
  <si>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</si>
  <si>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</si>
  <si>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</si>
  <si>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</si>
  <si>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</si>
  <si>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</si>
  <si>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</si>
  <si>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</si>
  <si>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</si>
  <si>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</si>
  <si>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</si>
  <si>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</si>
  <si>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</si>
  <si>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</si>
  <si>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</si>
  <si>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</si>
  <si>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</si>
  <si>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</si>
  <si>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</si>
  <si>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</si>
  <si>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</si>
  <si>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</si>
  <si>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</si>
  <si>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</si>
  <si>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</si>
  <si>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</si>
  <si>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</si>
  <si>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</si>
  <si>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</si>
  <si>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</si>
  <si>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</si>
  <si>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</si>
  <si>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</si>
  <si>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</si>
  <si>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</si>
  <si>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</si>
  <si>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</si>
  <si>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</si>
  <si>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</si>
  <si>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</si>
  <si>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</si>
  <si>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</si>
  <si>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</si>
  <si>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</si>
  <si>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</si>
  <si>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</si>
  <si>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</si>
  <si>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</si>
  <si>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</si>
  <si>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</si>
  <si>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</si>
  <si>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</si>
  <si>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</si>
  <si>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</si>
  <si>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</si>
  <si>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</si>
  <si>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</si>
  <si>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</si>
  <si>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</si>
  <si>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</si>
  <si>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</si>
  <si>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</si>
  <si>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</si>
  <si>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</si>
  <si>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</si>
  <si>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</si>
  <si>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</si>
  <si>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</si>
  <si>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</si>
  <si>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</si>
  <si>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</si>
  <si>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</si>
  <si>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</si>
  <si>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</si>
  <si>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</si>
  <si>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</si>
  <si>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</si>
  <si>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</si>
  <si>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</si>
  <si>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</si>
  <si>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</si>
  <si>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</si>
  <si>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</si>
  <si>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</si>
  <si>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</si>
  <si>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</si>
  <si>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</si>
  <si>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</si>
  <si>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</si>
  <si>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</si>
  <si>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</si>
  <si>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</si>
  <si>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</si>
  <si>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</si>
  <si>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</si>
  <si>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</si>
  <si>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</si>
  <si>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</si>
  <si>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</si>
  <si>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</si>
  <si>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</si>
  <si>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</si>
  <si>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</si>
  <si>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</si>
  <si>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</si>
  <si>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</si>
  <si>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</si>
  <si>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</si>
  <si>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</si>
  <si>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</si>
  <si>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</si>
  <si>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</si>
  <si>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</si>
  <si>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</si>
  <si>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</si>
  <si>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</si>
  <si>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</si>
  <si>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</si>
  <si>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</si>
  <si>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</si>
  <si>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</si>
  <si>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</si>
  <si>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</si>
  <si>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</si>
  <si>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</si>
  <si>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</si>
  <si>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</si>
  <si>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</si>
  <si>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</si>
  <si>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</si>
  <si>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</si>
  <si>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</si>
  <si>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</si>
  <si>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</si>
  <si>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</si>
  <si>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</si>
  <si>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</si>
  <si>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</si>
  <si>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</si>
  <si>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</si>
  <si>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</si>
  <si>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</si>
  <si>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</si>
  <si>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</si>
  <si>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</si>
  <si>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</si>
  <si>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</si>
  <si>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</si>
  <si>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</si>
  <si>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</si>
  <si>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</si>
  <si>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</si>
  <si>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</si>
  <si>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</si>
  <si>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</si>
  <si>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</si>
  <si>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</si>
  <si>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</si>
  <si>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</si>
  <si>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</si>
  <si>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</si>
  <si>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</si>
  <si>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</si>
  <si>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</si>
  <si>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</si>
  <si>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</si>
  <si>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</si>
  <si>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</si>
  <si>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</si>
  <si>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</si>
  <si>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</si>
  <si>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</si>
  <si>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</si>
  <si>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</si>
  <si>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</si>
  <si>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</si>
  <si>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</si>
  <si>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</si>
  <si>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</si>
  <si>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</si>
  <si>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</si>
  <si>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</si>
  <si>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</si>
  <si>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</si>
  <si>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</si>
  <si>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</si>
  <si>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</si>
  <si>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</si>
  <si>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</si>
  <si>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</si>
  <si>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</si>
  <si>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</si>
  <si>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</si>
  <si>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</si>
  <si>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</si>
  <si>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</si>
  <si>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</si>
  <si>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</si>
  <si>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</si>
  <si>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</si>
  <si>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</si>
  <si>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</si>
  <si>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</si>
  <si>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</si>
  <si>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</si>
  <si>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</si>
  <si>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</si>
  <si>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</si>
  <si>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</si>
  <si>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</si>
  <si>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</si>
  <si>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</si>
  <si>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</si>
  <si>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</si>
  <si>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</si>
  <si>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</si>
  <si>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</si>
  <si>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</si>
  <si>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</si>
  <si>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</si>
  <si>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</si>
  <si>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</si>
  <si>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</si>
  <si>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</si>
  <si>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</si>
  <si>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</si>
  <si>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</si>
  <si>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</si>
  <si>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</si>
  <si>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</si>
  <si>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</si>
  <si>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</si>
  <si>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</si>
  <si>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</si>
  <si>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</si>
  <si>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</si>
  <si>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</si>
  <si>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</si>
  <si>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</si>
  <si>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</si>
  <si>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</si>
  <si>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</si>
  <si>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</si>
  <si>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</si>
  <si>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</si>
  <si>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</si>
  <si>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</si>
  <si>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</si>
  <si>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</si>
  <si>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</si>
  <si>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</si>
  <si>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</si>
  <si>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</si>
  <si>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</si>
  <si>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</si>
  <si>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</si>
  <si>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</si>
  <si>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</si>
  <si>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</si>
  <si>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</si>
  <si>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</si>
  <si>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</si>
  <si>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</si>
  <si>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</si>
  <si>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</si>
  <si>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</si>
  <si>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</si>
  <si>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</si>
  <si>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</si>
  <si>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</si>
  <si>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</si>
  <si>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</si>
  <si>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</si>
  <si>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</si>
  <si>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</si>
  <si>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</si>
  <si>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</si>
  <si>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</si>
  <si>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</si>
  <si>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</si>
  <si>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</si>
  <si>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</si>
  <si>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</si>
  <si>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</si>
  <si>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</si>
  <si>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</si>
  <si>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</si>
  <si>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</si>
  <si>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</si>
  <si>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</si>
  <si>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</si>
  <si>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</si>
  <si>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</si>
  <si>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</si>
  <si>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</si>
  <si>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</si>
  <si>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</si>
  <si>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</si>
  <si>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</si>
  <si>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</si>
  <si>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</si>
  <si>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</si>
  <si>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</si>
  <si>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</si>
  <si>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</si>
  <si>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</si>
  <si>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</si>
  <si>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</si>
  <si>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</si>
  <si>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</si>
  <si>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</si>
  <si>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</si>
  <si>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</si>
  <si>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</si>
  <si>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</si>
  <si>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</si>
  <si>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</si>
  <si>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</si>
  <si>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</si>
  <si>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</si>
  <si>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</si>
  <si>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</si>
  <si>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</si>
  <si>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</si>
  <si>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</si>
  <si>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</si>
  <si>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</si>
  <si>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</si>
  <si>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</si>
  <si>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</si>
  <si>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</si>
  <si>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</si>
  <si>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</si>
  <si>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</si>
  <si>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</si>
  <si>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</si>
  <si>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</si>
  <si>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</si>
  <si>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</si>
  <si>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</si>
  <si>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</si>
  <si>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</si>
  <si>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</si>
  <si>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</si>
  <si>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</si>
  <si>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</si>
  <si>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</si>
  <si>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</si>
  <si>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</si>
  <si>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</si>
  <si>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</si>
  <si>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</si>
  <si>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</si>
  <si>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</si>
  <si>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</si>
  <si>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</si>
  <si>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</si>
  <si>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</si>
  <si>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</si>
  <si>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</si>
  <si>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</si>
  <si>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</si>
  <si>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</si>
  <si>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</si>
  <si>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</si>
  <si>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</si>
  <si>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</si>
  <si>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</si>
  <si>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</si>
  <si>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</si>
  <si>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</si>
  <si>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</si>
  <si>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</si>
  <si>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</si>
  <si>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</si>
  <si>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</si>
  <si>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</si>
  <si>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</si>
  <si>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</si>
  <si>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</si>
  <si>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</si>
  <si>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</si>
  <si>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</si>
  <si>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</si>
  <si>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</si>
  <si>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</si>
  <si>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</si>
  <si>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</si>
  <si>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</si>
  <si>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</si>
  <si>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</si>
  <si>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</si>
  <si>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</si>
  <si>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</si>
  <si>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</si>
  <si>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</si>
  <si>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</si>
  <si>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</si>
  <si>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</si>
  <si>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</si>
  <si>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</si>
  <si>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</si>
  <si>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</si>
  <si>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</si>
  <si>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</si>
  <si>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</si>
  <si>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</si>
  <si>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</si>
  <si>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</si>
  <si>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</si>
  <si>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</si>
  <si>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</si>
  <si>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</si>
  <si>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</si>
  <si>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</si>
  <si>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</si>
  <si>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</si>
  <si>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</si>
  <si>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</si>
  <si>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</si>
  <si>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</si>
  <si>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</si>
  <si>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</si>
  <si>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</si>
  <si>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</si>
  <si>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</si>
  <si>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</si>
  <si>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</si>
  <si>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</si>
  <si>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</si>
  <si>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</si>
  <si>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</si>
  <si>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</si>
  <si>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</si>
  <si>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</si>
  <si>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</si>
  <si>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</si>
  <si>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</si>
  <si>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</si>
  <si>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</si>
  <si>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</si>
  <si>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</si>
  <si>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</si>
  <si>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</si>
  <si>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</si>
  <si>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</si>
  <si>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</si>
  <si>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</si>
  <si>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</si>
  <si>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</si>
  <si>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</si>
  <si>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</si>
  <si>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</si>
  <si>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</si>
  <si>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</si>
  <si>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</si>
  <si>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</si>
  <si>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</si>
  <si>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</si>
  <si>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</si>
  <si>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</si>
  <si>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</si>
  <si>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</si>
  <si>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</si>
  <si>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</si>
  <si>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</si>
  <si>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</si>
  <si>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</si>
  <si>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</si>
  <si>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</si>
  <si>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</si>
  <si>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</si>
  <si>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</si>
  <si>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</si>
  <si>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</si>
  <si>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</si>
  <si>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</si>
  <si>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</si>
  <si>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</si>
  <si>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</si>
  <si>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</si>
  <si>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</si>
  <si>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</si>
  <si>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</si>
  <si>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</si>
  <si>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</si>
  <si>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</si>
  <si>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</si>
  <si>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</si>
  <si>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</si>
  <si>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</si>
  <si>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</si>
  <si>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</si>
  <si>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</si>
  <si>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</si>
  <si>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</si>
  <si>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</si>
  <si>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</si>
  <si>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</si>
  <si>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</si>
  <si>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</si>
  <si>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</si>
  <si>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</si>
  <si>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</si>
  <si>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</si>
  <si>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</si>
  <si>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</si>
  <si>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</si>
  <si>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</si>
  <si>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</si>
  <si>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</si>
  <si>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</si>
  <si>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</si>
  <si>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</si>
  <si>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</si>
  <si>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</si>
  <si>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</si>
  <si>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</si>
  <si>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</si>
  <si>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</si>
  <si>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</si>
  <si>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</si>
  <si>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</si>
  <si>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</si>
  <si>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</si>
  <si>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</si>
  <si>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</si>
  <si>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</si>
  <si>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</si>
  <si>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</si>
  <si>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</si>
  <si>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</si>
  <si>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</si>
  <si>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</si>
  <si>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</si>
  <si>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</si>
  <si>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</si>
  <si>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</si>
  <si>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</si>
  <si>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</si>
  <si>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</si>
  <si>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</si>
  <si>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</si>
  <si>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</si>
  <si>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</si>
  <si>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</si>
  <si>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</si>
  <si>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</si>
  <si>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</si>
  <si>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</si>
  <si>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</si>
  <si>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</si>
  <si>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</si>
  <si>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</si>
  <si>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</si>
  <si>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</si>
  <si>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</si>
  <si>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</si>
  <si>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</si>
  <si>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</si>
  <si>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</si>
  <si>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</si>
  <si>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</si>
  <si>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</si>
  <si>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</si>
  <si>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</si>
  <si>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</si>
  <si>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</si>
  <si>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</si>
  <si>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</si>
  <si>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</si>
  <si>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</si>
  <si>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</si>
  <si>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</si>
  <si>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</si>
  <si>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</si>
  <si>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</si>
  <si>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</si>
  <si>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</si>
  <si>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</si>
  <si>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</si>
  <si>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</si>
  <si>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</si>
  <si>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</si>
  <si>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</si>
  <si>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</si>
  <si>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</si>
  <si>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</si>
  <si>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</si>
  <si>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</si>
  <si>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</si>
  <si>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</si>
  <si>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</si>
  <si>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</si>
  <si>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</si>
  <si>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</si>
  <si>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</si>
  <si>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</si>
  <si>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</si>
  <si>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</si>
  <si>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</si>
  <si>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</si>
  <si>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</si>
  <si>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</si>
  <si>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</si>
  <si>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</si>
  <si>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</si>
  <si>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</si>
  <si>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</si>
  <si>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</si>
  <si>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</si>
  <si>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</si>
  <si>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</si>
  <si>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</si>
  <si>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</si>
  <si>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</si>
  <si>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</si>
  <si>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</si>
  <si>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</si>
  <si>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</si>
  <si>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</si>
  <si>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</si>
  <si>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</si>
  <si>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</si>
  <si>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</si>
  <si>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</si>
  <si>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</si>
  <si>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</si>
  <si>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</si>
  <si>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</si>
  <si>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</si>
  <si>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</si>
  <si>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</si>
  <si>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</si>
  <si>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</si>
  <si>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</si>
  <si>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</si>
  <si>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</si>
  <si>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</si>
  <si>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</si>
  <si>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</si>
  <si>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</si>
  <si>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</si>
  <si>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</si>
  <si>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</si>
  <si>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</si>
  <si>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</si>
  <si>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</si>
  <si>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</si>
  <si>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</si>
  <si>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</si>
  <si>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</si>
  <si>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</si>
  <si>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</si>
  <si>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</si>
  <si>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</si>
  <si>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</si>
  <si>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</si>
  <si>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</si>
  <si>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</si>
  <si>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</si>
  <si>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</si>
  <si>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</si>
  <si>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</si>
  <si>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</si>
  <si>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</si>
  <si>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</si>
  <si>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</si>
  <si>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</si>
  <si>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</si>
  <si>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</si>
  <si>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</si>
  <si>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</si>
  <si>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</si>
  <si>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</si>
  <si>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</si>
  <si>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</si>
  <si>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</si>
  <si>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</si>
  <si>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</si>
  <si>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</si>
  <si>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</si>
  <si>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</si>
  <si>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</si>
  <si>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</si>
  <si>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</si>
  <si>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</si>
  <si>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</si>
  <si>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</si>
  <si>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</si>
  <si>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</si>
  <si>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</si>
  <si>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</si>
  <si>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</si>
  <si>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</si>
  <si>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</si>
  <si>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</si>
  <si>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</si>
  <si>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</si>
  <si>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</si>
  <si>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</si>
  <si>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</si>
  <si>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</si>
  <si>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</si>
  <si>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</si>
  <si>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</si>
  <si>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</si>
  <si>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</si>
  <si>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</si>
  <si>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</si>
  <si>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</si>
  <si>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</si>
  <si>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</si>
  <si>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</si>
  <si>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</si>
  <si>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</si>
  <si>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</si>
  <si>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</si>
  <si>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</si>
  <si>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</si>
  <si>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</si>
  <si>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</si>
  <si>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</si>
  <si>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</si>
  <si>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</si>
  <si>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</si>
  <si>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</si>
  <si>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</si>
  <si>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</si>
  <si>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</si>
  <si>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</si>
  <si>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</si>
  <si>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</si>
  <si>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</si>
  <si>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</si>
  <si>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</si>
  <si>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</si>
  <si>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</si>
  <si>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</si>
  <si>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</si>
  <si>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</si>
  <si>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</si>
  <si>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</si>
  <si>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</si>
  <si>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</si>
  <si>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</si>
  <si>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</si>
  <si>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</si>
  <si>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</si>
  <si>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</si>
  <si>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</si>
  <si>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</si>
  <si>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</si>
  <si>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</si>
  <si>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</si>
  <si>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</si>
  <si>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</si>
  <si>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</si>
  <si>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</si>
  <si>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</si>
  <si>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</si>
  <si>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</si>
  <si>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</si>
  <si>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</si>
  <si>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</si>
  <si>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</si>
  <si>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</si>
  <si>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</si>
  <si>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</si>
  <si>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</si>
  <si>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</si>
  <si>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</si>
  <si>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</si>
  <si>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</si>
  <si>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</si>
  <si>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</si>
  <si>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</si>
  <si>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</si>
  <si>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</si>
  <si>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</si>
  <si>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</si>
  <si>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</si>
  <si>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</si>
  <si>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</si>
  <si>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</si>
  <si>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</si>
  <si>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</si>
  <si>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</si>
  <si>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</si>
  <si>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</si>
  <si>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</si>
  <si>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</si>
  <si>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</si>
  <si>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</si>
  <si>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</si>
  <si>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</si>
  <si>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</si>
  <si>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</si>
  <si>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</si>
  <si>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</si>
  <si>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</si>
  <si>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</si>
  <si>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</si>
  <si>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</si>
  <si>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</si>
  <si>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</si>
  <si>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</si>
  <si>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</si>
  <si>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</si>
  <si>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</si>
  <si>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</si>
  <si>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</si>
  <si>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</si>
  <si>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</si>
  <si>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</si>
  <si>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</si>
  <si>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</si>
  <si>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</si>
  <si>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</si>
  <si>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</si>
  <si>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</si>
  <si>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</si>
  <si>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</si>
  <si>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</si>
  <si>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</si>
  <si>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</si>
  <si>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</si>
  <si>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</si>
  <si>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</si>
  <si>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</si>
  <si>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</si>
  <si>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</si>
  <si>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</si>
  <si>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</si>
  <si>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</si>
  <si>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</si>
  <si>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</si>
  <si>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</si>
  <si>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</si>
  <si>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</si>
  <si>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</si>
  <si>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</si>
  <si>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</si>
  <si>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</si>
  <si>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</si>
  <si>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</si>
  <si>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</si>
  <si>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</si>
  <si>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</si>
  <si>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</si>
  <si>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</si>
  <si>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</si>
  <si>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</si>
  <si>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</si>
  <si>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</si>
  <si>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</si>
  <si>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</si>
  <si>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</si>
  <si>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</si>
  <si>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</si>
  <si>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</si>
  <si>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</si>
  <si>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</si>
  <si>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</si>
  <si>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</si>
  <si>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</si>
  <si>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</si>
  <si>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</si>
  <si>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</si>
  <si>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</si>
  <si>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</si>
  <si>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</si>
  <si>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</si>
  <si>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</si>
  <si>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</si>
  <si>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</si>
  <si>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</si>
  <si>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</si>
  <si>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</si>
  <si>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</si>
  <si>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</si>
  <si>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</si>
  <si>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</si>
  <si>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</si>
  <si>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</si>
  <si>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</si>
  <si>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</si>
  <si>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</si>
  <si>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</si>
  <si>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</si>
  <si>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</si>
  <si>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</si>
  <si>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</si>
  <si>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</si>
  <si>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</si>
  <si>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</si>
  <si>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</si>
  <si>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</si>
  <si>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</si>
  <si>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</si>
  <si>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</si>
  <si>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</si>
  <si>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</si>
  <si>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</si>
  <si>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</si>
  <si>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</si>
  <si>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</si>
  <si>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</si>
  <si>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</si>
  <si>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</si>
  <si>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</si>
  <si>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</si>
  <si>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</si>
  <si>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</si>
  <si>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</si>
  <si>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</si>
  <si>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</si>
  <si>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</si>
  <si>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</si>
  <si>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</si>
  <si>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</si>
  <si>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</si>
  <si>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</si>
  <si>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</si>
  <si>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</si>
  <si>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</si>
  <si>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</si>
  <si>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</si>
  <si>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</si>
  <si>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</si>
  <si>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</si>
  <si>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</si>
  <si>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</si>
  <si>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</si>
  <si>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</si>
  <si>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</si>
  <si>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</si>
  <si>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</si>
  <si>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</si>
  <si>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</si>
  <si>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</si>
  <si>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</si>
  <si>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</si>
  <si>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</si>
  <si>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</si>
  <si>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</si>
  <si>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</si>
  <si>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</si>
  <si>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</si>
  <si>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</si>
  <si>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</si>
  <si>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</si>
  <si>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</si>
  <si>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</si>
  <si>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</si>
  <si>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</si>
  <si>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</si>
  <si>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</si>
  <si>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</si>
  <si>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</si>
  <si>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</si>
  <si>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</si>
  <si>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</si>
  <si>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</si>
  <si>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</si>
  <si>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</si>
  <si>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</si>
  <si>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</si>
  <si>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</si>
  <si>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</si>
  <si>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</si>
  <si>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</si>
  <si>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</si>
  <si>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</si>
  <si>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</si>
  <si>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</si>
  <si>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</si>
  <si>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</si>
  <si>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</si>
  <si>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</si>
  <si>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</si>
  <si>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</si>
  <si>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</si>
  <si>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</si>
  <si>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</si>
  <si>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</si>
  <si>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</si>
  <si>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</si>
  <si>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</si>
  <si>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</si>
  <si>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</si>
  <si>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</si>
  <si>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</si>
  <si>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</si>
  <si>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</si>
  <si>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</si>
  <si>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</si>
  <si>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</si>
  <si>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</si>
  <si>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</si>
  <si>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</si>
  <si>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</si>
  <si>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</si>
  <si>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</si>
  <si>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</si>
  <si>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</si>
  <si>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</si>
  <si>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</si>
  <si>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</si>
  <si>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</si>
  <si>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</si>
  <si>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</si>
  <si>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</si>
  <si>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</si>
  <si>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</si>
  <si>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</si>
  <si>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</si>
  <si>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</si>
  <si>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</si>
  <si>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</si>
  <si>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</si>
  <si>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</si>
  <si>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</si>
  <si>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</si>
  <si>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</si>
  <si>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</si>
  <si>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</si>
  <si>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</si>
  <si>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</si>
  <si>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</si>
  <si>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</si>
  <si>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</si>
  <si>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</si>
  <si>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</si>
  <si>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</si>
  <si>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</si>
  <si>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</si>
  <si>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</si>
  <si>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</si>
  <si>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</si>
  <si>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</si>
  <si>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</si>
  <si>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</si>
  <si>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</si>
  <si>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</si>
  <si>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</si>
  <si>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</si>
  <si>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</si>
  <si>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</si>
  <si>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</si>
  <si>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</si>
  <si>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</si>
  <si>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</si>
  <si>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</si>
  <si>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</si>
  <si>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</si>
  <si>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</si>
  <si>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</si>
  <si>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</si>
  <si>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</si>
  <si>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</si>
  <si>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</si>
  <si>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</si>
  <si>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</si>
  <si>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</si>
  <si>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</si>
  <si>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</si>
  <si>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</si>
  <si>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</si>
  <si>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</si>
  <si>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</si>
  <si>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</si>
  <si>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</si>
  <si>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</si>
  <si>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</si>
  <si>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</si>
  <si>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</si>
  <si>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</si>
  <si>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</si>
  <si>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</si>
  <si>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</si>
  <si>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</si>
  <si>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</si>
  <si>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</si>
  <si>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</si>
  <si>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</si>
  <si>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</si>
  <si>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</si>
  <si>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</si>
  <si>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</si>
  <si>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</si>
  <si>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</si>
  <si>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</si>
  <si>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</si>
  <si>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</si>
  <si>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</si>
  <si>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</si>
  <si>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</si>
  <si>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</si>
  <si>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</si>
  <si>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</si>
  <si>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</si>
  <si>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</si>
  <si>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</si>
  <si>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</si>
  <si>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</si>
  <si>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</si>
  <si>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</si>
  <si>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</si>
  <si>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</si>
  <si>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</si>
  <si>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</si>
  <si>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</si>
  <si>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</si>
  <si>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</si>
  <si>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</si>
  <si>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</si>
  <si>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</si>
  <si>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</si>
  <si>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</si>
  <si>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</si>
  <si>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</si>
  <si>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</si>
  <si>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</si>
  <si>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</si>
  <si>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</si>
  <si>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</si>
  <si>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</si>
  <si>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</si>
  <si>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</si>
  <si>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</si>
  <si>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</si>
  <si>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</si>
  <si>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</si>
  <si>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</si>
  <si>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</si>
  <si>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</si>
  <si>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</si>
  <si>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</si>
  <si>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</si>
  <si>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</si>
  <si>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</si>
  <si>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</si>
  <si>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</si>
  <si>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</si>
  <si>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</si>
  <si>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</si>
  <si>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</si>
  <si>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</si>
  <si>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</si>
  <si>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</si>
  <si>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</si>
  <si>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</si>
  <si>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</si>
  <si>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</si>
  <si>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</si>
  <si>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</si>
  <si>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</si>
  <si>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</si>
  <si>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</si>
  <si>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</si>
  <si>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</si>
  <si>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</si>
  <si>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</si>
  <si>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</si>
  <si>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</si>
  <si>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</si>
  <si>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</si>
  <si>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</si>
  <si>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</si>
  <si>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</si>
  <si>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</si>
  <si>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</si>
  <si>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</si>
  <si>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</si>
  <si>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</si>
  <si>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</si>
  <si>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</si>
  <si>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</si>
  <si>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</si>
  <si>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</si>
  <si>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</si>
  <si>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</si>
  <si>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</si>
  <si>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</si>
  <si>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</si>
  <si>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</si>
  <si>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</si>
  <si>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</si>
  <si>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</si>
  <si>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</si>
  <si>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</si>
  <si>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</si>
  <si>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</si>
  <si>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</si>
  <si>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</si>
  <si>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</si>
  <si>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</si>
  <si>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</si>
  <si>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</si>
  <si>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</si>
  <si>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</si>
  <si>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</si>
  <si>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</si>
  <si>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</si>
  <si>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</si>
  <si>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</si>
  <si>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</si>
  <si>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</si>
  <si>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</si>
  <si>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</si>
  <si>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</si>
  <si>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</si>
  <si>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</si>
  <si>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</si>
  <si>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</si>
  <si>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</si>
  <si>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</si>
  <si>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</si>
  <si>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</si>
  <si>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</si>
  <si>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</si>
  <si>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</si>
  <si>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</si>
  <si>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</si>
  <si>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</si>
  <si>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</si>
  <si>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</si>
  <si>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</si>
  <si>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</si>
  <si>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</si>
  <si>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</si>
  <si>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</si>
  <si>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</si>
  <si>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</si>
  <si>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</si>
  <si>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</si>
  <si>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</si>
  <si>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</si>
  <si>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</si>
  <si>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</si>
  <si>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</si>
  <si>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</si>
  <si>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</si>
  <si>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</si>
  <si>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</si>
  <si>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</si>
  <si>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</si>
  <si>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</si>
  <si>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</si>
  <si>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</si>
  <si>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</si>
  <si>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</si>
  <si>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</si>
  <si>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</si>
  <si>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</si>
  <si>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</si>
  <si>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</si>
  <si>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</si>
  <si>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</si>
  <si>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</si>
  <si>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</si>
  <si>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</si>
  <si>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</si>
  <si>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</si>
  <si>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</si>
  <si>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</si>
  <si>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</si>
  <si>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</si>
  <si>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</si>
  <si>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</si>
  <si>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</si>
  <si>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</si>
  <si>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</si>
  <si>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</si>
  <si>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</si>
  <si>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</si>
  <si>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</si>
  <si>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</si>
  <si>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</si>
  <si>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</si>
  <si>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</si>
  <si>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</si>
  <si>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</si>
  <si>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</si>
  <si>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</si>
  <si>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</si>
  <si>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</si>
  <si>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</si>
  <si>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</si>
  <si>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</si>
  <si>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</si>
  <si>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</si>
  <si>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</si>
  <si>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</si>
  <si>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</si>
  <si>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</si>
  <si>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</si>
  <si>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</si>
  <si>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</si>
  <si>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</si>
  <si>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</si>
  <si>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</si>
  <si>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</si>
  <si>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</si>
  <si>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</si>
  <si>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</si>
  <si>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</si>
  <si>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</si>
  <si>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</si>
  <si>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</si>
  <si>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</si>
  <si>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</si>
  <si>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</si>
  <si>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</si>
  <si>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</si>
  <si>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</si>
  <si>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</si>
  <si>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</si>
  <si>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</si>
  <si>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</si>
  <si>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</si>
  <si>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</si>
  <si>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</si>
  <si>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</si>
  <si>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</si>
  <si>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</si>
  <si>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</si>
  <si>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</si>
  <si>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</si>
  <si>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</si>
  <si>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</si>
  <si>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</si>
  <si>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</si>
  <si>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</si>
  <si>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</si>
  <si>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</si>
  <si>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</si>
  <si>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</si>
  <si>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</si>
  <si>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</si>
  <si>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</si>
  <si>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</si>
  <si>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</si>
  <si>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</si>
  <si>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</si>
  <si>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</si>
  <si>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</si>
  <si>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</si>
  <si>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</si>
  <si>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</si>
  <si>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</si>
  <si>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</si>
  <si>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</si>
  <si>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</si>
  <si>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</si>
  <si>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</si>
  <si>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</si>
  <si>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</si>
  <si>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</si>
  <si>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</si>
  <si>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</si>
  <si>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</si>
  <si>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</si>
  <si>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</si>
  <si>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</si>
  <si>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</si>
  <si>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</si>
  <si>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</si>
  <si>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</si>
  <si>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</si>
  <si>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</si>
  <si>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</si>
  <si>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</si>
  <si>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</si>
  <si>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</si>
  <si>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</si>
  <si>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</si>
  <si>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</si>
  <si>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</si>
  <si>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</si>
  <si>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</si>
  <si>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</si>
  <si>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</si>
  <si>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</si>
  <si>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</si>
  <si>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</si>
  <si>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</si>
  <si>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</si>
  <si>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</si>
  <si>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</si>
  <si>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</si>
  <si>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</si>
  <si>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</si>
  <si>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</si>
  <si>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</si>
  <si>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</si>
  <si>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</si>
  <si>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</si>
  <si>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</si>
  <si>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</si>
  <si>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</si>
  <si>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</si>
  <si>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</si>
  <si>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</si>
  <si>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</si>
  <si>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</si>
  <si>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</si>
  <si>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</si>
  <si>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</si>
  <si>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</si>
  <si>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</si>
  <si>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</si>
  <si>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</si>
  <si>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</si>
  <si>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</si>
  <si>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</si>
  <si>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</si>
  <si>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</si>
  <si>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</si>
  <si>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</si>
  <si>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</si>
  <si>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</si>
  <si>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</si>
  <si>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</si>
  <si>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</si>
  <si>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</si>
  <si>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</si>
  <si>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</si>
  <si>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</si>
  <si>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</si>
  <si>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</si>
  <si>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</si>
  <si>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</si>
  <si>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</si>
  <si>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</si>
  <si>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</si>
  <si>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</si>
  <si>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</si>
  <si>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</si>
  <si>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</si>
  <si>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</si>
  <si>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</si>
  <si>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</si>
  <si>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</si>
  <si>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</si>
  <si>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</si>
  <si>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</si>
  <si>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</si>
  <si>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</si>
  <si>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</si>
  <si>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</si>
  <si>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</si>
  <si>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</si>
  <si>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</si>
  <si>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</si>
  <si>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</si>
  <si>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</si>
  <si>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</si>
  <si>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</si>
  <si>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</si>
  <si>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</si>
  <si>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</si>
  <si>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</si>
  <si>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</si>
  <si>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</si>
  <si>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</si>
  <si>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</si>
  <si>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</si>
  <si>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</si>
  <si>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</si>
  <si>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</si>
  <si>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</si>
  <si>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</si>
  <si>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</si>
  <si>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</si>
  <si>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</si>
  <si>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</si>
  <si>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</si>
  <si>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</si>
  <si>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</si>
  <si>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</si>
  <si>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</si>
  <si>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</si>
  <si>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</si>
  <si>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</si>
  <si>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</si>
  <si>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</si>
  <si>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</si>
  <si>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</si>
  <si>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</si>
  <si>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</si>
  <si>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</si>
  <si>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</si>
  <si>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</si>
  <si>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</si>
  <si>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</si>
  <si>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</si>
  <si>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</si>
  <si>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</si>
  <si>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</si>
  <si>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</si>
  <si>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</si>
  <si>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</si>
  <si>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</si>
  <si>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</si>
  <si>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</si>
  <si>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</si>
  <si>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</si>
  <si>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</si>
  <si>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</si>
  <si>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</si>
  <si>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</si>
  <si>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</si>
  <si>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</si>
  <si>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</si>
  <si>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</si>
  <si>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</si>
  <si>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</si>
  <si>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</si>
  <si>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</si>
  <si>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</si>
  <si>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</si>
  <si>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</si>
  <si>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</si>
  <si>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</si>
  <si>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</si>
  <si>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</si>
  <si>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</si>
  <si>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</si>
  <si>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</si>
  <si>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</si>
  <si>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</si>
  <si>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</si>
  <si>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</si>
  <si>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</si>
  <si>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</si>
  <si>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</si>
  <si>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</si>
  <si>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</si>
  <si>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</si>
  <si>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</si>
  <si>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</si>
  <si>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</si>
  <si>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</si>
  <si>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</si>
  <si>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</si>
  <si>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</si>
  <si>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</si>
  <si>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</si>
  <si>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</si>
  <si>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</si>
  <si>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</si>
  <si>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</si>
  <si>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</si>
  <si>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</si>
  <si>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</si>
  <si>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</si>
  <si>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</si>
  <si>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</si>
  <si>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</si>
  <si>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</si>
  <si>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</si>
  <si>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</si>
  <si>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</si>
  <si>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</si>
  <si>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</si>
  <si>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</si>
  <si>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</si>
  <si>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</si>
  <si>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</si>
  <si>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</si>
  <si>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</si>
  <si>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</si>
  <si>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</si>
  <si>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</si>
  <si>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</si>
  <si>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</si>
  <si>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</si>
  <si>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</si>
  <si>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</si>
  <si>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</si>
  <si>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</si>
  <si>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</si>
  <si>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</si>
  <si>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</si>
  <si>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</si>
  <si>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</si>
  <si>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</si>
  <si>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</si>
  <si>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</si>
  <si>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</si>
  <si>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</si>
  <si>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</si>
  <si>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</si>
  <si>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</si>
  <si>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</si>
  <si>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</si>
  <si>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</si>
  <si>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</si>
  <si>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</si>
  <si>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</si>
  <si>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</si>
  <si>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</si>
  <si>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</si>
  <si>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</si>
  <si>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</si>
  <si>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</si>
  <si>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</si>
  <si>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</si>
  <si>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</si>
  <si>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</si>
  <si>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</si>
  <si>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</si>
  <si>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</si>
  <si>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</si>
  <si>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</si>
  <si>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</si>
  <si>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</si>
  <si>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</si>
  <si>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</si>
  <si>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</si>
  <si>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</si>
  <si>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</si>
  <si>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</si>
  <si>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</si>
  <si>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</si>
  <si>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</si>
  <si>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</si>
  <si>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</si>
  <si>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</si>
  <si>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</si>
  <si>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</si>
  <si>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</si>
  <si>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</si>
  <si>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</si>
  <si>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</si>
  <si>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</si>
  <si>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</si>
  <si>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</si>
  <si>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</si>
  <si>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</si>
  <si>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</si>
  <si>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</si>
  <si>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</si>
  <si>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</si>
  <si>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</si>
  <si>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</si>
  <si>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</si>
  <si>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</si>
  <si>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</si>
  <si>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</si>
  <si>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</si>
  <si>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</si>
  <si>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</si>
  <si>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</si>
  <si>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</si>
  <si>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</si>
  <si>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</si>
  <si>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</si>
  <si>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</si>
  <si>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</si>
  <si>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</si>
  <si>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</si>
  <si>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</si>
  <si>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</si>
  <si>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</si>
  <si>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</si>
  <si>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</si>
  <si>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</si>
  <si>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</si>
  <si>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</si>
  <si>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</si>
  <si>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</si>
  <si>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</si>
  <si>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</si>
  <si>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</si>
  <si>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</si>
  <si>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</si>
  <si>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</si>
  <si>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</si>
  <si>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</si>
  <si>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</si>
  <si>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</si>
  <si>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</si>
  <si>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</si>
  <si>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</si>
  <si>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</si>
  <si>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</si>
  <si>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</si>
  <si>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</si>
  <si>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</si>
  <si>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</si>
  <si>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</si>
  <si>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</si>
  <si>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</si>
  <si>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</si>
  <si>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</si>
  <si>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</si>
  <si>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</si>
  <si>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</si>
  <si>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</si>
  <si>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</si>
  <si>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</si>
  <si>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</si>
  <si>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</si>
  <si>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</si>
  <si>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</si>
  <si>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</si>
  <si>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</si>
  <si>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</si>
  <si>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</si>
  <si>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</si>
  <si>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</si>
  <si>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</si>
  <si>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</si>
  <si>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</si>
  <si>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</si>
  <si>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</si>
  <si>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</si>
  <si>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</si>
  <si>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</si>
  <si>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</si>
  <si>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</si>
  <si>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</si>
  <si>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</si>
  <si>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</si>
  <si>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</si>
  <si>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</si>
  <si>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</si>
  <si>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</si>
  <si>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</si>
  <si>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</si>
  <si>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</si>
  <si>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</si>
  <si>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</si>
  <si>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</si>
  <si>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</si>
  <si>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</si>
  <si>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</si>
  <si>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</si>
  <si>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</si>
  <si>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</si>
  <si>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</si>
  <si>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</si>
  <si>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</si>
  <si>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</si>
  <si>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</si>
  <si>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</si>
  <si>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</si>
  <si>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</si>
  <si>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</si>
  <si>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</si>
  <si>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</si>
  <si>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</si>
  <si>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</si>
  <si>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</si>
  <si>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</si>
  <si>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</si>
  <si>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</si>
  <si>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</si>
  <si>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</si>
  <si>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</si>
  <si>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</si>
  <si>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</si>
  <si>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</si>
  <si>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</si>
  <si>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</si>
  <si>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</si>
  <si>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</si>
  <si>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</si>
  <si>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</si>
  <si>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</si>
  <si>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</si>
  <si>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</si>
  <si>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</si>
  <si>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</si>
  <si>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</si>
  <si>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</si>
  <si>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</si>
  <si>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</si>
  <si>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</si>
  <si>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</si>
  <si>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</si>
  <si>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</si>
  <si>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</si>
  <si>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</si>
  <si>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</si>
  <si>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</si>
  <si>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</si>
  <si>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</si>
  <si>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</si>
  <si>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</si>
  <si>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</si>
  <si>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</si>
  <si>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</si>
  <si>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</si>
  <si>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</si>
  <si>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</si>
  <si>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</si>
  <si>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</si>
  <si>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</si>
  <si>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</si>
  <si>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</si>
  <si>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</si>
  <si>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</si>
  <si>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</si>
  <si>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</si>
  <si>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</si>
  <si>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</si>
  <si>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</si>
  <si>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</si>
  <si>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</si>
  <si>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</si>
  <si>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</si>
  <si>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</si>
  <si>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</si>
  <si>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</si>
  <si>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</si>
  <si>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</si>
  <si>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</si>
  <si>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</si>
  <si>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</si>
  <si>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</si>
  <si>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</si>
  <si>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</si>
  <si>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</si>
  <si>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</si>
  <si>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</si>
  <si>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</si>
  <si>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</si>
  <si>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</si>
  <si>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</si>
  <si>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</si>
  <si>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</si>
  <si>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</si>
  <si>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</si>
  <si>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</si>
  <si>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</si>
  <si>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</si>
  <si>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</si>
  <si>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</si>
  <si>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</si>
  <si>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</si>
  <si>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</si>
  <si>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</si>
  <si>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</si>
  <si>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</si>
  <si>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</si>
  <si>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</si>
  <si>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</si>
  <si>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</si>
  <si>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</si>
  <si>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</si>
  <si>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</si>
  <si>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</si>
  <si>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</si>
  <si>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</si>
  <si>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</si>
  <si>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</si>
  <si>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</si>
  <si>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</si>
  <si>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</si>
  <si>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</si>
  <si>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</si>
  <si>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</si>
  <si>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</si>
  <si>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</si>
  <si>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</si>
  <si>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</si>
  <si>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</si>
  <si>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</si>
  <si>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</si>
  <si>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</si>
  <si>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</si>
  <si>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</si>
  <si>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</si>
  <si>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</si>
  <si>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</si>
  <si>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</si>
  <si>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</si>
  <si>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</si>
  <si>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</si>
  <si>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</si>
  <si>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</si>
  <si>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</si>
  <si>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</si>
  <si>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</si>
  <si>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</si>
  <si>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</si>
  <si>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</si>
  <si>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</si>
  <si>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</si>
  <si>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</si>
  <si>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</si>
  <si>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</si>
  <si>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</si>
  <si>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</si>
  <si>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</si>
  <si>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</si>
  <si>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</si>
  <si>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</si>
  <si>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</si>
  <si>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</si>
  <si>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</si>
  <si>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</si>
  <si>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</si>
  <si>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</si>
  <si>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</si>
  <si>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</si>
  <si>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</si>
  <si>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</si>
  <si>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</si>
  <si>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</si>
  <si>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</si>
  <si>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</si>
  <si>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</si>
  <si>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</si>
  <si>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</si>
  <si>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</si>
  <si>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</si>
  <si>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</si>
  <si>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</si>
  <si>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</si>
  <si>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</si>
  <si>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</si>
  <si>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</si>
  <si>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</si>
  <si>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</si>
  <si>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</si>
  <si>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</si>
  <si>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</si>
  <si>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</si>
  <si>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</si>
  <si>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</si>
  <si>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</si>
  <si>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</si>
  <si>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</si>
  <si>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</si>
  <si>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</si>
  <si>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</si>
  <si>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</si>
  <si>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</si>
  <si>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</si>
  <si>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</si>
  <si>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</si>
  <si>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</si>
  <si>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</si>
  <si>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</si>
  <si>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</si>
  <si>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</si>
  <si>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</si>
  <si>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</si>
  <si>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</si>
  <si>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</si>
  <si>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</si>
  <si>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</si>
  <si>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</si>
  <si>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</si>
  <si>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</si>
  <si>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</si>
  <si>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</si>
  <si>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</si>
  <si>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</si>
  <si>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</si>
  <si>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</si>
  <si>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</si>
  <si>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</si>
  <si>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</si>
  <si>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</si>
  <si>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</si>
  <si>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</si>
  <si>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</si>
  <si>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</si>
  <si>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</si>
  <si>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</si>
  <si>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</si>
  <si>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</si>
  <si>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</si>
  <si>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</si>
  <si>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</si>
  <si>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</si>
  <si>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</si>
  <si>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</si>
  <si>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</si>
  <si>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</si>
  <si>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</si>
  <si>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</si>
  <si>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</si>
  <si>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</si>
  <si>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</si>
  <si>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</si>
  <si>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</si>
  <si>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</si>
  <si>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</si>
  <si>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</si>
  <si>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</si>
  <si>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</si>
  <si>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</si>
  <si>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</si>
  <si>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</si>
  <si>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</si>
  <si>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</si>
  <si>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</si>
  <si>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</si>
  <si>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</si>
  <si>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</si>
  <si>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</si>
  <si>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</si>
  <si>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</si>
  <si>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</si>
  <si>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</si>
  <si>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</si>
  <si>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</si>
  <si>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</si>
  <si>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</si>
  <si>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</si>
  <si>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</si>
  <si>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</si>
  <si>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</si>
  <si>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</si>
  <si>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</si>
  <si>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</si>
  <si>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</si>
  <si>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</si>
  <si>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</si>
  <si>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</si>
  <si>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</si>
  <si>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</si>
  <si>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</si>
  <si>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</si>
  <si>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</si>
  <si>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</si>
  <si>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</si>
  <si>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</si>
  <si>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</si>
  <si>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</si>
  <si>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</si>
  <si>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</si>
  <si>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</si>
  <si>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</si>
  <si>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</si>
  <si>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</si>
  <si>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</si>
  <si>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</si>
  <si>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</si>
  <si>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</si>
  <si>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</si>
  <si>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</si>
  <si>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</si>
  <si>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</si>
  <si>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</si>
  <si>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</si>
  <si>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</si>
  <si>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</si>
  <si>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</si>
  <si>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</si>
  <si>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</si>
  <si>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</si>
  <si>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</si>
  <si>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</si>
  <si>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</si>
  <si>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</si>
  <si>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</si>
  <si>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</si>
  <si>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</si>
  <si>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</si>
  <si>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</si>
  <si>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</si>
  <si>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</si>
  <si>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</si>
  <si>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</si>
  <si>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</si>
  <si>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</si>
  <si>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</si>
  <si>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</si>
  <si>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</si>
  <si>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</si>
  <si>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</si>
  <si>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</si>
  <si>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</si>
  <si>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</si>
  <si>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</si>
  <si>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</si>
  <si>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</si>
  <si>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</si>
  <si>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</si>
  <si>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</si>
  <si>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</si>
  <si>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</si>
  <si>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</si>
  <si>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</si>
  <si>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</si>
  <si>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</si>
  <si>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</si>
  <si>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</si>
  <si>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</si>
  <si>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</si>
  <si>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</si>
  <si>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</si>
  <si>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</si>
  <si>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</si>
  <si>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</si>
  <si>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</si>
  <si>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</si>
  <si>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</si>
  <si>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</si>
  <si>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</si>
  <si>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</si>
  <si>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</si>
  <si>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</si>
  <si>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</si>
  <si>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</si>
  <si>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</si>
  <si>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</si>
  <si>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</si>
  <si>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</si>
  <si>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</si>
  <si>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</si>
  <si>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</si>
  <si>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</si>
  <si>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</si>
  <si>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</si>
  <si>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</si>
  <si>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</si>
  <si>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</si>
  <si>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</si>
  <si>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</si>
  <si>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</si>
  <si>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</si>
  <si>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</si>
  <si>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</si>
  <si>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</si>
  <si>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</si>
  <si>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</si>
  <si>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</si>
  <si>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</si>
  <si>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</si>
  <si>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</si>
  <si>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</si>
  <si>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</si>
  <si>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</si>
  <si>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</si>
  <si>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</si>
  <si>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</si>
  <si>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</si>
  <si>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</si>
  <si>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</si>
  <si>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</si>
  <si>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</si>
  <si>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</si>
  <si>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</si>
  <si>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</si>
  <si>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</si>
  <si>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</si>
  <si>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</si>
  <si>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</si>
  <si>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</si>
  <si>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</si>
  <si>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</si>
  <si>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</si>
  <si>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</si>
  <si>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</si>
  <si>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</si>
  <si>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</si>
  <si>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</si>
  <si>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</si>
  <si>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</si>
  <si>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</si>
  <si>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</si>
  <si>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</si>
  <si>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</si>
  <si>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</si>
  <si>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</si>
  <si>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</si>
  <si>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</si>
  <si>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</si>
  <si>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</si>
  <si>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</si>
  <si>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</si>
  <si>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</si>
  <si>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</si>
  <si>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</si>
  <si>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</si>
  <si>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</si>
  <si>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</si>
  <si>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</si>
  <si>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</si>
  <si>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</si>
  <si>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</si>
  <si>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</si>
  <si>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</si>
  <si>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</si>
  <si>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</si>
  <si>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</si>
  <si>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</si>
  <si>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</si>
  <si>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</si>
  <si>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</si>
  <si>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</si>
  <si>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</si>
  <si>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</si>
  <si>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</si>
  <si>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</si>
  <si>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</si>
  <si>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</si>
  <si>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</si>
  <si>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</si>
  <si>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</si>
  <si>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</si>
  <si>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</si>
  <si>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</si>
  <si>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</si>
  <si>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</si>
  <si>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</si>
  <si>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</si>
  <si>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</si>
  <si>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</si>
  <si>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</si>
  <si>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</si>
  <si>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</si>
  <si>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</si>
  <si>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</si>
  <si>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</si>
  <si>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</si>
  <si>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</si>
  <si>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</si>
  <si>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</si>
  <si>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</si>
  <si>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</si>
  <si>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</si>
  <si>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</si>
  <si>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</si>
  <si>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</si>
  <si>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</si>
  <si>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</si>
  <si>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</si>
  <si>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</si>
  <si>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</si>
  <si>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</si>
  <si>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</si>
  <si>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</si>
  <si>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</si>
  <si>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</si>
  <si>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</si>
  <si>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</si>
  <si>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</si>
  <si>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</si>
  <si>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</si>
  <si>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</si>
  <si>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</si>
  <si>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</si>
  <si>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</si>
  <si>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</si>
  <si>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</si>
  <si>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</si>
  <si>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</si>
  <si>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</si>
  <si>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</si>
  <si>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</si>
  <si>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</si>
  <si>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</si>
  <si>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</si>
  <si>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</si>
  <si>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</si>
  <si>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</si>
  <si>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</si>
  <si>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</si>
  <si>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</si>
  <si>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</si>
  <si>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</si>
  <si>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</si>
  <si>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</si>
  <si>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</si>
  <si>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</si>
  <si>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</si>
  <si>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</si>
  <si>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</si>
  <si>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</si>
  <si>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</si>
  <si>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</si>
  <si>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</si>
  <si>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</si>
  <si>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</si>
  <si>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</si>
  <si>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</si>
  <si>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</si>
  <si>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</si>
  <si>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</si>
  <si>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</si>
  <si>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</si>
  <si>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</si>
  <si>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</si>
  <si>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</si>
  <si>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</si>
  <si>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</si>
  <si>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</si>
  <si>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</si>
  <si>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</si>
  <si>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</si>
  <si>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</si>
  <si>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</si>
  <si>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</si>
  <si>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</si>
  <si>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</si>
  <si>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</si>
  <si>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</si>
  <si>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</si>
  <si>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</si>
  <si>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</si>
  <si>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</si>
  <si>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</si>
  <si>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</si>
  <si>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</si>
  <si>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</si>
  <si>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</si>
  <si>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</si>
  <si>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</si>
  <si>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</si>
  <si>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</si>
  <si>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</si>
  <si>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</si>
  <si>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</si>
  <si>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</si>
  <si>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</si>
  <si>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</si>
  <si>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</si>
  <si>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</si>
  <si>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</si>
  <si>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</si>
  <si>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</si>
  <si>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</si>
  <si>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</si>
  <si>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</si>
  <si>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</si>
  <si>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</si>
  <si>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</si>
  <si>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</si>
  <si>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</si>
  <si>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</si>
  <si>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</si>
  <si>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</si>
  <si>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</si>
  <si>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</si>
  <si>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</si>
  <si>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</si>
  <si>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</si>
  <si>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</si>
  <si>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</si>
  <si>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</si>
  <si>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</si>
  <si>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</si>
  <si>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</si>
  <si>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</si>
  <si>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</si>
  <si>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</si>
  <si>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</si>
  <si>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</si>
  <si>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</si>
  <si>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</si>
  <si>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</si>
  <si>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</si>
  <si>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</si>
  <si>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</si>
  <si>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</si>
  <si>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</si>
  <si>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</si>
  <si>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</si>
  <si>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</si>
  <si>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</si>
  <si>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</si>
  <si>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</si>
  <si>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</si>
  <si>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</si>
  <si>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</si>
  <si>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</si>
  <si>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</si>
  <si>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</si>
  <si>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</si>
  <si>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</si>
  <si>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</si>
  <si>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</si>
  <si>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</si>
  <si>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</si>
  <si>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</si>
  <si>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</si>
  <si>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</si>
  <si>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</si>
  <si>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</si>
  <si>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</si>
  <si>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</si>
  <si>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</si>
  <si>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</si>
  <si>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</si>
  <si>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</si>
  <si>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</si>
  <si>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</si>
  <si>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</si>
  <si>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</si>
  <si>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</si>
  <si>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</si>
  <si>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</si>
  <si>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</si>
  <si>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</si>
  <si>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</si>
  <si>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</si>
  <si>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</si>
  <si>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</si>
  <si>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</si>
  <si>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</si>
  <si>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</si>
  <si>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</si>
  <si>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</si>
  <si>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</si>
  <si>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</si>
  <si>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</si>
  <si>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</si>
  <si>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</si>
  <si>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</si>
  <si>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</si>
  <si>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</si>
  <si>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</si>
  <si>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</si>
  <si>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</si>
  <si>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</si>
  <si>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</si>
  <si>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</si>
  <si>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</si>
  <si>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</si>
  <si>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</si>
  <si>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</si>
  <si>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</si>
  <si>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</si>
  <si>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</si>
  <si>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</si>
  <si>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</si>
  <si>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</si>
  <si>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</si>
  <si>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</si>
  <si>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</si>
  <si>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</si>
  <si>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</si>
  <si>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</si>
  <si>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</si>
  <si>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</si>
  <si>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</si>
  <si>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</si>
  <si>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</si>
  <si>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</si>
  <si>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</si>
  <si>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</si>
  <si>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</si>
  <si>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</si>
  <si>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</si>
  <si>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</si>
  <si>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</si>
  <si>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</si>
  <si>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</si>
  <si>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</si>
  <si>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</si>
  <si>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</si>
  <si>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</si>
  <si>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</si>
  <si>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</si>
  <si>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</si>
  <si>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</si>
  <si>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</si>
  <si>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</si>
  <si>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</si>
  <si>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</si>
  <si>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</si>
  <si>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</si>
  <si>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</si>
  <si>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</si>
  <si>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</si>
  <si>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</si>
  <si>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</si>
  <si>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</si>
  <si>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</si>
  <si>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</si>
  <si>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</si>
  <si>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</si>
  <si>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</si>
  <si>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</si>
  <si>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</si>
  <si>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</si>
  <si>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</si>
  <si>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</si>
  <si>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</si>
  <si>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</si>
  <si>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</si>
  <si>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</si>
  <si>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</si>
  <si>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</si>
  <si>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</si>
  <si>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</si>
  <si>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</si>
  <si>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</si>
  <si>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</si>
  <si>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</si>
  <si>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</si>
  <si>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</si>
  <si>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</si>
  <si>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</si>
  <si>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</si>
  <si>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</si>
  <si>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</si>
  <si>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</si>
  <si>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</si>
  <si>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</si>
  <si>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</si>
  <si>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</si>
  <si>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</si>
  <si>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</si>
  <si>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</si>
  <si>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</si>
  <si>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</si>
  <si>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</si>
  <si>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</si>
  <si>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</si>
  <si>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</si>
  <si>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</si>
  <si>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</si>
  <si>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</si>
  <si>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</si>
  <si>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</si>
  <si>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</si>
  <si>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</si>
  <si>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</si>
  <si>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</si>
  <si>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</si>
  <si>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</si>
  <si>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</si>
  <si>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</si>
  <si>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</si>
  <si>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</si>
  <si>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</si>
  <si>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</si>
  <si>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</si>
  <si>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</si>
  <si>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</si>
  <si>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</si>
  <si>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</si>
  <si>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</si>
  <si>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</si>
  <si>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</si>
  <si>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</si>
  <si>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</si>
  <si>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</si>
  <si>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</si>
  <si>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</si>
  <si>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</si>
  <si>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</si>
  <si>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</si>
  <si>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</si>
  <si>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</si>
  <si>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</si>
  <si>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</si>
  <si>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</si>
  <si>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</si>
  <si>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</si>
  <si>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</si>
  <si>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</si>
  <si>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</si>
  <si>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</si>
  <si>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</si>
  <si>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</si>
  <si>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</si>
  <si>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</si>
  <si>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</si>
  <si>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</si>
  <si>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</si>
  <si>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</si>
  <si>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</si>
  <si>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</si>
  <si>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</si>
  <si>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</si>
  <si>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</si>
  <si>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</si>
  <si>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</si>
  <si>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</si>
  <si>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</si>
  <si>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</si>
  <si>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</si>
  <si>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</si>
  <si>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</si>
  <si>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</si>
  <si>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</si>
  <si>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</si>
  <si>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</si>
  <si>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</si>
  <si>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</si>
  <si>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</si>
  <si>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</si>
  <si>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</si>
  <si>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</si>
  <si>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</si>
  <si>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</si>
  <si>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</si>
  <si>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</si>
  <si>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</si>
  <si>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</si>
  <si>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</si>
  <si>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</si>
  <si>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</si>
  <si>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</si>
  <si>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</si>
  <si>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</si>
  <si>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</si>
  <si>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</si>
  <si>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</si>
  <si>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</si>
  <si>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</si>
  <si>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</si>
  <si>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</si>
  <si>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</si>
  <si>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</si>
  <si>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</si>
  <si>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</si>
  <si>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</si>
  <si>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</si>
  <si>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</si>
  <si>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</si>
  <si>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</si>
  <si>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</si>
  <si>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</si>
  <si>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</si>
  <si>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</si>
  <si>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</si>
  <si>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</si>
  <si>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</si>
  <si>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</si>
  <si>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</si>
  <si>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</si>
  <si>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</si>
  <si>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</si>
  <si>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</si>
  <si>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</si>
  <si>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</si>
  <si>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</si>
  <si>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</si>
  <si>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</si>
  <si>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</si>
  <si>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</si>
  <si>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</si>
  <si>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</si>
  <si>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</si>
  <si>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</si>
  <si>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</si>
  <si>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</si>
  <si>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</si>
  <si>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</si>
  <si>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</si>
  <si>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</si>
  <si>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</si>
  <si>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</si>
  <si>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</si>
  <si>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</si>
  <si>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</si>
  <si>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</si>
  <si>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</si>
  <si>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</si>
  <si>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</si>
  <si>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</si>
  <si>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</si>
  <si>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</si>
  <si>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</si>
  <si>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</si>
  <si>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</si>
  <si>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</si>
  <si>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</si>
  <si>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</si>
  <si>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</si>
  <si>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</si>
  <si>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</si>
  <si>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</si>
  <si>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</si>
  <si>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</si>
  <si>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</si>
  <si>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</si>
  <si>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</si>
  <si>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</si>
  <si>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</si>
  <si>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</si>
  <si>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</si>
  <si>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</si>
  <si>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</si>
  <si>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</si>
  <si>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</si>
  <si>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</si>
  <si>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</si>
  <si>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</si>
  <si>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</si>
  <si>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</si>
  <si>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</si>
  <si>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</si>
  <si>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</si>
  <si>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</si>
  <si>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</si>
  <si>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</si>
  <si>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</si>
  <si>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</si>
  <si>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</si>
  <si>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</si>
  <si>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</si>
  <si>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</si>
  <si>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</si>
  <si>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</si>
  <si>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</si>
  <si>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</si>
  <si>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</si>
  <si>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</si>
  <si>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</si>
  <si>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</si>
  <si>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</si>
  <si>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</si>
  <si>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</si>
  <si>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</si>
  <si>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</si>
  <si>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</si>
  <si>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</si>
  <si>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</si>
  <si>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</si>
  <si>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</si>
  <si>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</si>
  <si>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</si>
  <si>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</si>
  <si>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</si>
  <si>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</si>
  <si>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</si>
  <si>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</si>
  <si>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</si>
  <si>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</si>
  <si>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</si>
  <si>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</si>
  <si>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</si>
  <si>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</si>
  <si>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</si>
  <si>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</si>
  <si>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</si>
  <si>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</si>
  <si>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</si>
  <si>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</si>
  <si>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</si>
  <si>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</si>
  <si>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</si>
  <si>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</si>
  <si>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</si>
  <si>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</si>
  <si>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</si>
  <si>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</si>
  <si>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</si>
  <si>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</si>
  <si>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</si>
  <si>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</si>
  <si>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</si>
  <si>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</si>
  <si>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</si>
  <si>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</si>
  <si>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</si>
  <si>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</si>
  <si>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</si>
  <si>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</si>
  <si>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</si>
  <si>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</si>
  <si>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</si>
  <si>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</si>
  <si>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</si>
  <si>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</si>
  <si>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</si>
  <si>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</si>
  <si>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</si>
  <si>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</si>
  <si>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</si>
  <si>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</si>
  <si>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</si>
  <si>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</si>
  <si>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</si>
  <si>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</si>
  <si>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</si>
  <si>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</si>
  <si>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</si>
  <si>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</si>
  <si>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</si>
  <si>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</si>
  <si>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</si>
  <si>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</si>
  <si>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</si>
  <si>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</si>
  <si>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</si>
  <si>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</si>
  <si>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</si>
  <si>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</si>
  <si>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</si>
  <si>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</si>
  <si>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</si>
  <si>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</si>
  <si>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</si>
  <si>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</si>
  <si>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</si>
  <si>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</si>
  <si>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</si>
  <si>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</si>
  <si>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</si>
  <si>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</si>
  <si>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</si>
  <si>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</si>
  <si>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</si>
  <si>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</si>
  <si>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</si>
  <si>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</si>
  <si>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</si>
  <si>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</si>
  <si>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</si>
  <si>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</si>
  <si>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</si>
  <si>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</si>
  <si>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</si>
  <si>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</si>
  <si>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</si>
  <si>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</si>
  <si>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</si>
  <si>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</si>
  <si>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</si>
  <si>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</si>
  <si>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</si>
  <si>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</si>
  <si>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</si>
  <si>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</si>
  <si>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</si>
  <si>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</si>
  <si>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</si>
  <si>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</si>
  <si>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</si>
  <si>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</si>
  <si>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</si>
  <si>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</si>
  <si>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</si>
  <si>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</si>
  <si>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</si>
  <si>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</si>
  <si>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</si>
  <si>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</si>
  <si>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</si>
  <si>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</si>
  <si>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</si>
  <si>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</si>
  <si>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</si>
  <si>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</si>
  <si>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</si>
  <si>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</si>
  <si>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</si>
  <si>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</si>
  <si>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</si>
  <si>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</si>
  <si>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</si>
  <si>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</si>
  <si>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</si>
  <si>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</si>
  <si>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</si>
  <si>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</si>
  <si>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</si>
  <si>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</si>
  <si>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</si>
  <si>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</si>
  <si>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</si>
  <si>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</si>
  <si>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</si>
  <si>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</si>
  <si>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</si>
  <si>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</si>
  <si>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</si>
  <si>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</si>
  <si>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</si>
  <si>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</si>
  <si>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</si>
  <si>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</si>
  <si>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</si>
  <si>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</si>
  <si>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</si>
  <si>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</si>
  <si>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</si>
  <si>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</si>
  <si>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</si>
  <si>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</si>
  <si>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</si>
  <si>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</si>
  <si>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</si>
  <si>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</si>
  <si>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</si>
  <si>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</si>
  <si>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</si>
  <si>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</si>
  <si>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</si>
  <si>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</si>
  <si>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</si>
  <si>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</si>
  <si>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</si>
  <si>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</si>
  <si>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</si>
  <si>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</si>
  <si>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</si>
  <si>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</si>
  <si>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</si>
  <si>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</si>
  <si>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</si>
  <si>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</si>
  <si>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</si>
  <si>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</si>
  <si>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</si>
  <si>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</si>
  <si>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</si>
  <si>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</si>
  <si>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</si>
  <si>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</si>
  <si>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</si>
  <si>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</si>
  <si>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</si>
  <si>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</si>
  <si>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</si>
  <si>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</si>
  <si>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</si>
  <si>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</si>
  <si>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</si>
  <si>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</si>
  <si>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</si>
  <si>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</si>
  <si>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</si>
  <si>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</si>
  <si>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</si>
  <si>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</si>
  <si>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</si>
  <si>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</si>
  <si>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</si>
  <si>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</si>
  <si>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</si>
  <si>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</si>
  <si>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</si>
  <si>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</si>
  <si>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</si>
  <si>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</si>
  <si>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</si>
  <si>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</si>
  <si>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</si>
  <si>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</si>
  <si>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</si>
  <si>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</si>
  <si>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</si>
  <si>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</si>
  <si>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</si>
  <si>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</si>
  <si>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</si>
  <si>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</si>
  <si>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</si>
  <si>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</si>
  <si>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</si>
  <si>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</si>
  <si>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</si>
  <si>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</si>
  <si>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</si>
  <si>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</si>
  <si>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</si>
  <si>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</si>
  <si>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</si>
  <si>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</si>
  <si>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</si>
  <si>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</si>
  <si>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</si>
  <si>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</si>
  <si>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</si>
  <si>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</si>
  <si>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</si>
  <si>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</si>
  <si>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</si>
  <si>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</si>
  <si>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</si>
  <si>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</si>
  <si>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</si>
  <si>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</si>
  <si>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</si>
  <si>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</si>
  <si>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</si>
  <si>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</si>
  <si>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</si>
  <si>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</si>
  <si>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</si>
  <si>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</si>
  <si>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</si>
  <si>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</si>
  <si>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</si>
  <si>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</si>
  <si>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</si>
  <si>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</si>
  <si>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</si>
  <si>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</si>
  <si>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</si>
  <si>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</si>
  <si>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</si>
  <si>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</si>
  <si>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</si>
  <si>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</si>
  <si>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</si>
  <si>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</si>
  <si>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</si>
  <si>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</si>
  <si>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</si>
  <si>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</si>
  <si>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</si>
  <si>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</si>
  <si>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</si>
  <si>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</si>
  <si>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</si>
  <si>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</si>
  <si>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</si>
  <si>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</si>
  <si>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</si>
  <si>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</si>
  <si>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</si>
  <si>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</si>
  <si>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</si>
  <si>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</si>
  <si>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</si>
  <si>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</si>
  <si>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</si>
  <si>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</si>
  <si>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</si>
  <si>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</si>
  <si>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</si>
  <si>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</si>
  <si>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</si>
  <si>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</si>
  <si>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</si>
  <si>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</si>
  <si>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</si>
  <si>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</si>
  <si>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</si>
  <si>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</si>
  <si>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</si>
  <si>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</si>
  <si>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</si>
  <si>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</si>
  <si>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</si>
  <si>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</si>
  <si>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</si>
  <si>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</si>
  <si>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</si>
  <si>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</si>
  <si>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</si>
  <si>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</si>
  <si>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</si>
  <si>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</si>
  <si>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</si>
  <si>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</si>
  <si>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</si>
  <si>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</si>
  <si>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</si>
  <si>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</si>
  <si>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</si>
  <si>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</si>
  <si>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</si>
  <si>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</si>
  <si>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</si>
  <si>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</si>
  <si>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</si>
  <si>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</si>
  <si>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</si>
  <si>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</si>
  <si>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</si>
  <si>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</si>
  <si>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</si>
  <si>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</si>
  <si>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</si>
  <si>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</si>
  <si>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</si>
  <si>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</si>
  <si>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</si>
  <si>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</si>
  <si>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</si>
  <si>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</si>
  <si>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</si>
  <si>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</si>
  <si>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</si>
  <si>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</si>
  <si>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</si>
  <si>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</si>
  <si>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</si>
  <si>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</si>
  <si>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</si>
  <si>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</si>
  <si>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</si>
  <si>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</si>
  <si>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</si>
  <si>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</si>
  <si>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</si>
  <si>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</si>
  <si>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</si>
  <si>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</si>
  <si>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</si>
  <si>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</si>
  <si>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</si>
  <si>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</si>
  <si>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</si>
  <si>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</si>
  <si>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</si>
  <si>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</si>
  <si>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</si>
  <si>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</si>
  <si>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</si>
  <si>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</si>
  <si>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</si>
  <si>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</si>
  <si>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</si>
  <si>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</si>
  <si>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</si>
  <si>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</si>
  <si>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</si>
  <si>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</si>
  <si>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</si>
  <si>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</si>
  <si>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</si>
  <si>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</si>
  <si>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</si>
  <si>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</si>
  <si>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</si>
  <si>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</si>
  <si>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</si>
  <si>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</si>
  <si>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</si>
  <si>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</si>
  <si>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</si>
  <si>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</si>
  <si>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</si>
  <si>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</si>
  <si>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</si>
  <si>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</si>
  <si>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</si>
  <si>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</si>
  <si>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</si>
  <si>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</si>
  <si>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</si>
  <si>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</si>
  <si>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</si>
  <si>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</si>
  <si>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</si>
  <si>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</si>
  <si>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</si>
  <si>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</si>
  <si>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</si>
  <si>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</si>
  <si>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</si>
  <si>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</si>
  <si>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</si>
  <si>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</si>
  <si>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</si>
  <si>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</si>
  <si>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</si>
  <si>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</si>
  <si>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</si>
  <si>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</si>
  <si>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</si>
  <si>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</si>
  <si>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</si>
  <si>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</si>
  <si>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</si>
  <si>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</si>
  <si>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</si>
  <si>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</si>
  <si>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</si>
  <si>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</si>
  <si>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</si>
  <si>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</si>
  <si>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</si>
  <si>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</si>
  <si>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</si>
  <si>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</si>
  <si>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</si>
  <si>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</si>
  <si>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</si>
  <si>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</si>
  <si>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</si>
  <si>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</si>
  <si>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</si>
  <si>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</si>
  <si>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</si>
  <si>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</si>
  <si>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</si>
  <si>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</si>
  <si>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</si>
  <si>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</si>
  <si>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</si>
  <si>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</si>
  <si>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</si>
  <si>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</si>
  <si>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</si>
  <si>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</si>
  <si>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</si>
  <si>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</si>
  <si>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</si>
  <si>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</si>
  <si>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</si>
  <si>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</si>
  <si>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</si>
  <si>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</si>
  <si>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</si>
  <si>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</si>
  <si>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</si>
  <si>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</si>
  <si>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</si>
  <si>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</si>
  <si>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</si>
  <si>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</si>
  <si>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</si>
  <si>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</si>
  <si>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</si>
  <si>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</si>
  <si>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</si>
  <si>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</si>
  <si>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</si>
  <si>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</si>
  <si>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</si>
  <si>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</si>
  <si>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</si>
  <si>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</si>
  <si>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</si>
  <si>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</si>
  <si>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</si>
  <si>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</si>
  <si>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</si>
  <si>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</si>
  <si>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</si>
  <si>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</si>
  <si>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</si>
  <si>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</si>
  <si>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</si>
  <si>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</si>
  <si>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</si>
  <si>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</si>
  <si>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</si>
  <si>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</si>
  <si>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</si>
  <si>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</si>
  <si>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</si>
  <si>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</si>
  <si>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</si>
  <si>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</si>
  <si>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</si>
  <si>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</si>
  <si>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</si>
  <si>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</si>
  <si>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</si>
  <si>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</si>
  <si>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</si>
  <si>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</si>
  <si>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</si>
  <si>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</si>
  <si>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</si>
  <si>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</si>
  <si>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</si>
  <si>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</si>
  <si>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</si>
  <si>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</si>
  <si>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</si>
  <si>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</si>
  <si>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</si>
  <si>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</si>
  <si>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</si>
  <si>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</si>
  <si>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</si>
  <si>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</si>
  <si>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</si>
  <si>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</si>
  <si>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</si>
  <si>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</si>
  <si>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</si>
  <si>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</si>
  <si>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</si>
  <si>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</si>
  <si>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</si>
  <si>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</si>
  <si>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</si>
  <si>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</si>
  <si>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</si>
  <si>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</si>
  <si>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</si>
  <si>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</si>
  <si>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</si>
  <si>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</si>
  <si>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</si>
  <si>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</si>
  <si>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</si>
  <si>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</si>
  <si>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</si>
  <si>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</si>
  <si>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</si>
  <si>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</si>
  <si>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</si>
  <si>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</si>
  <si>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</si>
  <si>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</si>
  <si>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</si>
  <si>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</si>
  <si>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</si>
  <si>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</si>
  <si>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</si>
  <si>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</si>
  <si>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</si>
  <si>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</si>
  <si>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</si>
  <si>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</si>
  <si>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</si>
  <si>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</si>
  <si>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</si>
  <si>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</si>
  <si>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</si>
  <si>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</si>
  <si>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</si>
  <si>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</si>
  <si>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</si>
  <si>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</si>
  <si>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</si>
  <si>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</si>
  <si>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</si>
  <si>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</si>
  <si>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</si>
  <si>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</si>
  <si>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</si>
  <si>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</si>
  <si>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</si>
  <si>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</si>
  <si>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</si>
  <si>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</si>
  <si>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</si>
  <si>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</si>
  <si>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</si>
  <si>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</si>
  <si>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</si>
  <si>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</si>
  <si>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</si>
  <si>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</si>
  <si>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</si>
  <si>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</si>
  <si>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</si>
  <si>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</si>
  <si>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</si>
  <si>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</si>
  <si>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</si>
  <si>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</si>
  <si>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</si>
  <si>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</si>
  <si>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</si>
  <si>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</si>
  <si>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</si>
  <si>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</si>
  <si>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</si>
  <si>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</si>
  <si>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</si>
  <si>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</si>
  <si>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</si>
  <si>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</si>
  <si>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</si>
  <si>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</si>
  <si>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</si>
  <si>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</si>
  <si>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</si>
  <si>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</si>
  <si>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</si>
  <si>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</si>
  <si>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</si>
  <si>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</si>
  <si>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</si>
  <si>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</si>
  <si>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</si>
  <si>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</si>
  <si>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</si>
  <si>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</si>
  <si>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</si>
  <si>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</si>
  <si>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</si>
  <si>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</si>
  <si>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</si>
  <si>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</si>
  <si>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</si>
  <si>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</si>
  <si>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</si>
  <si>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</si>
  <si>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</si>
  <si>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</si>
  <si>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</si>
  <si>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</si>
  <si>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</si>
  <si>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</si>
  <si>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</si>
  <si>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</si>
  <si>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</si>
  <si>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</si>
  <si>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</si>
  <si>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</si>
  <si>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</si>
  <si>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</si>
  <si>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</si>
  <si>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</si>
  <si>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</si>
  <si>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</si>
  <si>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</si>
  <si>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</si>
  <si>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</si>
  <si>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</si>
  <si>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</si>
  <si>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</si>
  <si>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</si>
  <si>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</si>
  <si>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</si>
  <si>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</si>
  <si>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</si>
  <si>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</si>
  <si>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</si>
  <si>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</si>
  <si>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</si>
  <si>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</si>
  <si>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</si>
  <si>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</si>
  <si>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</si>
  <si>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</si>
  <si>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</si>
  <si>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</si>
  <si>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</si>
  <si>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</si>
  <si>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</si>
  <si>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</si>
  <si>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</si>
  <si>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</si>
  <si>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</si>
  <si>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</si>
  <si>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</si>
  <si>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</si>
  <si>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</si>
  <si>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</si>
  <si>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</si>
  <si>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</si>
  <si>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</si>
  <si>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</si>
  <si>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</si>
  <si>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</si>
  <si>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</si>
  <si>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</si>
  <si>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</si>
  <si>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</si>
  <si>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</si>
  <si>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</si>
  <si>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</si>
  <si>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</si>
  <si>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</si>
  <si>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</si>
  <si>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</si>
  <si>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</si>
  <si>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</si>
  <si>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</si>
  <si>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</si>
  <si>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</si>
  <si>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</si>
  <si>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</si>
  <si>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</si>
  <si>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</si>
  <si>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</si>
  <si>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</si>
  <si>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</si>
  <si>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</si>
  <si>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</si>
  <si>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</si>
  <si>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</si>
  <si>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</si>
  <si>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</si>
  <si>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</si>
  <si>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</si>
  <si>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</si>
  <si>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</si>
  <si>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</si>
  <si>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</si>
  <si>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</si>
  <si>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</si>
  <si>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</si>
  <si>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</si>
  <si>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</si>
  <si>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</si>
  <si>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</si>
  <si>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</si>
  <si>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</si>
  <si>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</si>
  <si>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</si>
  <si>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</si>
  <si>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</si>
  <si>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</si>
  <si>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</si>
  <si>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</si>
  <si>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</si>
  <si>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</si>
  <si>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</si>
  <si>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</si>
  <si>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</si>
  <si>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</si>
  <si>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</si>
  <si>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</si>
  <si>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</si>
  <si>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</si>
  <si>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</si>
  <si>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</si>
  <si>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</si>
  <si>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</si>
  <si>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</si>
  <si>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</si>
  <si>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</si>
  <si>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</si>
  <si>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</si>
  <si>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</si>
  <si>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</si>
  <si>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</si>
  <si>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</si>
  <si>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</si>
  <si>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</si>
  <si>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</si>
  <si>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</si>
  <si>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</si>
  <si>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</si>
  <si>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</si>
  <si>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</si>
  <si>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</si>
  <si>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</si>
  <si>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</si>
  <si>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</si>
  <si>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</si>
  <si>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</si>
  <si>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</si>
  <si>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</si>
  <si>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</si>
  <si>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</si>
  <si>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</si>
  <si>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</si>
  <si>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</si>
  <si>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</si>
  <si>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</si>
  <si>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</si>
  <si>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</si>
  <si>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</si>
  <si>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</si>
  <si>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</si>
  <si>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</si>
  <si>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</si>
  <si>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</si>
  <si>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</si>
  <si>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</si>
  <si>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</si>
  <si>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</si>
  <si>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</si>
  <si>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</si>
  <si>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</si>
  <si>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</si>
  <si>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</si>
  <si>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</si>
  <si>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</si>
  <si>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</si>
  <si>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</si>
  <si>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</si>
  <si>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</si>
  <si>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</si>
  <si>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</si>
  <si>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</si>
  <si>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</si>
  <si>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</si>
  <si>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</si>
  <si>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</si>
  <si>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</si>
  <si>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</si>
  <si>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</si>
  <si>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</si>
  <si>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</si>
  <si>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</si>
  <si>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</si>
  <si>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</si>
  <si>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</si>
  <si>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</si>
  <si>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</si>
  <si>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</si>
  <si>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</si>
  <si>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</si>
  <si>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</si>
  <si>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</si>
  <si>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</si>
  <si>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</si>
  <si>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</si>
  <si>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</si>
  <si>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</si>
  <si>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</si>
  <si>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</si>
  <si>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</si>
  <si>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</si>
  <si>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</si>
  <si>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</si>
  <si>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</si>
  <si>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</si>
  <si>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</si>
  <si>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</si>
  <si>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</si>
  <si>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</si>
  <si>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</si>
  <si>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</si>
  <si>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</si>
  <si>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</si>
  <si>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</si>
  <si>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</si>
  <si>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</si>
  <si>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</si>
  <si>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</si>
  <si>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</si>
  <si>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</si>
  <si>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</si>
  <si>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</si>
  <si>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</si>
  <si>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</si>
  <si>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</si>
  <si>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</si>
  <si>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</si>
  <si>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</si>
  <si>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</si>
  <si>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</si>
  <si>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</si>
  <si>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</si>
  <si>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</si>
  <si>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</si>
  <si>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</si>
  <si>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</si>
  <si>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</si>
  <si>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</si>
  <si>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</si>
  <si>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</si>
  <si>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</si>
  <si>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</si>
  <si>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</si>
  <si>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</si>
  <si>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</si>
  <si>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</si>
  <si>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</si>
  <si>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</si>
  <si>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</si>
  <si>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</si>
  <si>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</si>
  <si>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</si>
  <si>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</si>
  <si>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</si>
  <si>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</si>
  <si>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</si>
  <si>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</si>
  <si>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</si>
  <si>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</si>
  <si>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</si>
  <si>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</si>
  <si>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</si>
  <si>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</si>
  <si>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</si>
  <si>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</si>
  <si>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</si>
  <si>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</si>
  <si>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</si>
  <si>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</si>
  <si>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</si>
  <si>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</si>
  <si>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</si>
  <si>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</si>
  <si>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</si>
  <si>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</si>
  <si>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</si>
  <si>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</si>
  <si>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</si>
  <si>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</si>
  <si>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</si>
  <si>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</si>
  <si>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</si>
  <si>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</si>
  <si>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</si>
  <si>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</si>
  <si>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</si>
  <si>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</si>
  <si>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</si>
  <si>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</si>
  <si>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</si>
  <si>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</si>
  <si>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</si>
  <si>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</si>
  <si>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</si>
  <si>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</si>
  <si>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</si>
  <si>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</si>
  <si>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</si>
  <si>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</si>
  <si>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</si>
  <si>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</si>
  <si>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</si>
  <si>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</si>
  <si>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</si>
  <si>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</si>
  <si>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</si>
  <si>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</si>
  <si>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</si>
  <si>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</si>
  <si>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</si>
  <si>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</si>
  <si>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</si>
  <si>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</si>
  <si>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</si>
  <si>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</si>
  <si>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</si>
  <si>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</si>
  <si>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</si>
  <si>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</si>
  <si>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</si>
  <si>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</si>
  <si>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</si>
  <si>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</si>
  <si>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</si>
  <si>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</si>
  <si>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</si>
  <si>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</si>
  <si>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</si>
  <si>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</si>
  <si>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</si>
  <si>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</si>
  <si>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</si>
  <si>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</si>
  <si>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</si>
  <si>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</si>
  <si>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</si>
  <si>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</si>
  <si>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</si>
  <si>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</si>
  <si>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</si>
  <si>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</si>
  <si>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</si>
  <si>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</si>
  <si>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</si>
  <si>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</si>
  <si>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</si>
  <si>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</si>
  <si>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</si>
  <si>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</si>
  <si>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</si>
  <si>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</si>
  <si>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</si>
  <si>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</si>
  <si>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</si>
  <si>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</si>
  <si>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</si>
  <si>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</si>
  <si>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</si>
  <si>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</si>
  <si>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</si>
  <si>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</si>
  <si>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</si>
  <si>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</si>
  <si>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</si>
  <si>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</si>
  <si>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</si>
  <si>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</si>
  <si>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</si>
  <si>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</si>
  <si>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</si>
  <si>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</si>
  <si>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</si>
  <si>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</si>
  <si>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</si>
  <si>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</si>
  <si>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</si>
  <si>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</si>
  <si>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</si>
  <si>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</si>
  <si>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</si>
  <si>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</si>
  <si>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</si>
  <si>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</si>
  <si>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</si>
  <si>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</si>
  <si>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</si>
  <si>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</si>
  <si>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</si>
  <si>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</si>
  <si>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</si>
  <si>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</si>
  <si>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</si>
  <si>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</si>
  <si>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</si>
  <si>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</si>
  <si>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</si>
  <si>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</si>
  <si>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</si>
  <si>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</si>
  <si>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</si>
  <si>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</si>
  <si>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</si>
  <si>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</si>
  <si>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</si>
  <si>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</si>
  <si>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</si>
  <si>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</si>
  <si>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</si>
  <si>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</si>
  <si>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</si>
  <si>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</si>
  <si>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</si>
  <si>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</si>
  <si>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</si>
  <si>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</si>
  <si>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</si>
  <si>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</si>
  <si>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</si>
  <si>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</si>
  <si>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</si>
  <si>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</si>
  <si>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</si>
  <si>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</si>
  <si>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</si>
  <si>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</si>
  <si>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</si>
  <si>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</si>
  <si>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</si>
  <si>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</si>
  <si>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</si>
  <si>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</si>
  <si>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</si>
  <si>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</si>
  <si>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</si>
  <si>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</si>
  <si>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</si>
  <si>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</si>
  <si>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</si>
  <si>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</si>
  <si>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</si>
  <si>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</si>
  <si>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</si>
  <si>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</si>
  <si>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</si>
  <si>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</si>
  <si>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</si>
  <si>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</si>
  <si>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</si>
  <si>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</si>
  <si>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</si>
  <si>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</si>
  <si>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</si>
  <si>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</si>
  <si>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</si>
  <si>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</si>
  <si>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</si>
  <si>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</si>
  <si>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</si>
  <si>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</si>
  <si>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</si>
  <si>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</si>
  <si>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</si>
  <si>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</si>
  <si>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</si>
  <si>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</si>
  <si>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</si>
  <si>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</si>
  <si>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</si>
  <si>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</si>
  <si>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</si>
  <si>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</si>
  <si>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</si>
  <si>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</si>
  <si>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</si>
  <si>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</si>
  <si>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</si>
  <si>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</si>
  <si>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</si>
  <si>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</si>
  <si>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</si>
  <si>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</si>
  <si>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</si>
  <si>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</si>
  <si>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</si>
  <si>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</si>
  <si>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</si>
  <si>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</si>
  <si>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</si>
  <si>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</si>
  <si>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</si>
  <si>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</si>
  <si>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</si>
  <si>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</si>
  <si>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</si>
  <si>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</si>
  <si>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</si>
  <si>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</si>
  <si>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</si>
  <si>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</si>
  <si>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</si>
  <si>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</si>
  <si>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</si>
  <si>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</si>
  <si>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</si>
  <si>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</si>
  <si>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</si>
  <si>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</si>
  <si>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</si>
  <si>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</si>
  <si>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</si>
  <si>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</si>
  <si>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</si>
  <si>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</si>
  <si>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</si>
  <si>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</si>
  <si>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</si>
  <si>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</si>
  <si>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</si>
  <si>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</si>
  <si>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</si>
  <si>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</si>
  <si>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</si>
  <si>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</si>
  <si>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</si>
  <si>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</si>
  <si>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</si>
  <si>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</si>
  <si>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</si>
  <si>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</si>
  <si>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</si>
  <si>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</si>
  <si>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</si>
  <si>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</si>
  <si>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</si>
  <si>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</si>
  <si>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</si>
  <si>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</si>
  <si>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</si>
  <si>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</si>
  <si>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</si>
  <si>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</si>
  <si>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</si>
  <si>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</si>
  <si>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</si>
  <si>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</si>
  <si>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</si>
  <si>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</si>
  <si>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</si>
  <si>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</si>
  <si>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</si>
  <si>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</si>
  <si>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</si>
  <si>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</si>
  <si>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</si>
  <si>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</si>
  <si>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</si>
  <si>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</si>
  <si>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</si>
  <si>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</si>
  <si>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</si>
  <si>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</si>
  <si>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</si>
  <si>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</si>
  <si>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</si>
  <si>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</si>
  <si>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</si>
  <si>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</si>
  <si>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</si>
  <si>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</si>
  <si>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</si>
  <si>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</si>
  <si>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</si>
  <si>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</si>
  <si>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</si>
  <si>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</si>
  <si>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</si>
  <si>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</si>
  <si>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</si>
  <si>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</si>
  <si>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</si>
  <si>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</si>
  <si>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</si>
  <si>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</si>
  <si>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</si>
  <si>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</si>
  <si>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</si>
  <si>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</si>
  <si>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</si>
  <si>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</si>
  <si>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</si>
  <si>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</si>
  <si>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</si>
  <si>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</si>
  <si>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</si>
  <si>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</si>
  <si>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</si>
  <si>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</si>
  <si>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</si>
  <si>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</si>
  <si>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</si>
  <si>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</si>
  <si>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</si>
  <si>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</si>
  <si>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</si>
  <si>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</si>
  <si>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</si>
  <si>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</si>
  <si>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</si>
  <si>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</si>
  <si>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</si>
  <si>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</si>
  <si>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</si>
  <si>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</si>
  <si>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</si>
  <si>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</si>
  <si>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</si>
  <si>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</si>
  <si>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</si>
  <si>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</si>
  <si>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</si>
  <si>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</si>
  <si>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</si>
  <si>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</si>
  <si>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</si>
  <si>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</si>
  <si>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</si>
  <si>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</si>
  <si>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</si>
  <si>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</si>
  <si>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</si>
  <si>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</si>
  <si>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</si>
  <si>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</si>
  <si>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</si>
  <si>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</si>
  <si>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</si>
  <si>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</si>
  <si>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</si>
  <si>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</si>
  <si>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</si>
  <si>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</si>
  <si>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</si>
  <si>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</si>
  <si>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</si>
  <si>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</si>
  <si>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</si>
  <si>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</si>
  <si>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</si>
  <si>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</si>
  <si>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</si>
  <si>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</si>
  <si>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</si>
  <si>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</si>
  <si>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</si>
  <si>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</si>
  <si>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</si>
  <si>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</si>
  <si>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</si>
  <si>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</si>
  <si>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</si>
  <si>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</si>
  <si>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</si>
  <si>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</si>
  <si>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</si>
  <si>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</si>
  <si>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</si>
  <si>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</si>
  <si>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</si>
  <si>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</si>
  <si>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</si>
  <si>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</si>
  <si>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</si>
  <si>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</si>
  <si>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</si>
  <si>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</si>
  <si>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</si>
  <si>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</si>
  <si>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</si>
  <si>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</si>
  <si>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</si>
  <si>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</si>
  <si>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</si>
  <si>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</si>
  <si>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</si>
  <si>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</si>
  <si>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</si>
  <si>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</si>
  <si>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</si>
  <si>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</si>
  <si>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</si>
  <si>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</si>
  <si>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</si>
  <si>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</si>
  <si>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</si>
  <si>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</si>
  <si>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</si>
  <si>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</si>
  <si>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</si>
  <si>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</si>
  <si>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</si>
  <si>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</si>
  <si>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</si>
  <si>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</si>
  <si>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</si>
  <si>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</si>
  <si>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</si>
  <si>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</si>
  <si>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</si>
  <si>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</si>
  <si>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</si>
  <si>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</si>
  <si>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</si>
  <si>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</si>
  <si>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</si>
  <si>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</si>
  <si>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</si>
  <si>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</si>
  <si>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</si>
  <si>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</si>
  <si>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</si>
  <si>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</si>
  <si>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</si>
  <si>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</si>
  <si>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</si>
  <si>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</si>
  <si>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</si>
  <si>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</si>
  <si>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</si>
  <si>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</si>
  <si>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</si>
  <si>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</si>
  <si>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</si>
  <si>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</si>
  <si>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</si>
  <si>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</si>
  <si>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</si>
  <si>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</si>
  <si>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</si>
  <si>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</si>
  <si>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</si>
  <si>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</si>
  <si>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</si>
  <si>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</si>
  <si>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</si>
  <si>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</si>
  <si>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</si>
  <si>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</si>
  <si>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</si>
  <si>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</si>
  <si>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</si>
  <si>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</si>
  <si>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</si>
  <si>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</si>
  <si>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</si>
  <si>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</si>
  <si>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</si>
  <si>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</si>
  <si>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</si>
  <si>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</si>
  <si>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</si>
  <si>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</si>
  <si>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</si>
  <si>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</si>
  <si>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</si>
  <si>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</si>
  <si>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</si>
  <si>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</si>
  <si>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</si>
  <si>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</si>
  <si>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</si>
  <si>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</si>
  <si>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</si>
  <si>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</si>
  <si>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</si>
  <si>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</si>
  <si>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</si>
  <si>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</si>
  <si>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</si>
  <si>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</si>
  <si>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</si>
  <si>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</si>
  <si>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</si>
  <si>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</si>
  <si>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</si>
  <si>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</si>
  <si>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</si>
  <si>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</si>
  <si>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</si>
  <si>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</si>
  <si>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</si>
  <si>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</si>
  <si>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</si>
  <si>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</si>
  <si>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</si>
  <si>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</si>
  <si>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</si>
  <si>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</si>
  <si>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</si>
  <si>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</si>
  <si>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</si>
  <si>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</si>
  <si>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</si>
  <si>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</si>
  <si>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</si>
  <si>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</si>
  <si>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</si>
  <si>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</si>
  <si>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</si>
  <si>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</si>
  <si>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</si>
  <si>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</si>
  <si>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</si>
  <si>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</si>
  <si>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</si>
  <si>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</si>
  <si>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</si>
  <si>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</si>
  <si>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</si>
  <si>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</si>
  <si>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</si>
  <si>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</si>
  <si>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</si>
  <si>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</si>
  <si>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</si>
  <si>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</si>
  <si>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</si>
  <si>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</si>
  <si>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</si>
  <si>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</si>
  <si>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</si>
  <si>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</si>
  <si>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</si>
  <si>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</si>
  <si>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</si>
  <si>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</si>
  <si>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</si>
  <si>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</si>
  <si>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</si>
  <si>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</si>
  <si>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</si>
  <si>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</si>
  <si>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</si>
  <si>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</si>
  <si>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</si>
  <si>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</si>
  <si>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</si>
  <si>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</si>
  <si>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</si>
  <si>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</si>
  <si>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</si>
  <si>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</si>
  <si>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</si>
  <si>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</si>
  <si>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</si>
  <si>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</si>
  <si>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</si>
  <si>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</si>
  <si>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</si>
  <si>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</si>
  <si>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</si>
  <si>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</si>
  <si>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</si>
  <si>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</si>
  <si>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</si>
  <si>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</si>
  <si>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</si>
  <si>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</si>
  <si>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</si>
  <si>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</si>
  <si>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</si>
  <si>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</si>
  <si>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</si>
  <si>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</si>
  <si>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</si>
  <si>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</si>
  <si>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</si>
  <si>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</si>
  <si>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</si>
  <si>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</si>
  <si>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</si>
  <si>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</si>
  <si>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</si>
  <si>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</si>
  <si>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</si>
  <si>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</si>
  <si>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</si>
  <si>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</si>
  <si>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</si>
  <si>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</si>
  <si>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</si>
  <si>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</si>
  <si>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</si>
  <si>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</si>
  <si>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</si>
  <si>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</si>
  <si>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</si>
  <si>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</si>
  <si>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</si>
  <si>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</si>
  <si>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</si>
  <si>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</si>
  <si>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</si>
  <si>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</si>
  <si>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</si>
  <si>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</si>
  <si>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</si>
  <si>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</si>
  <si>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</si>
  <si>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</si>
  <si>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</si>
  <si>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</si>
  <si>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</si>
  <si>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</si>
  <si>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</si>
  <si>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</si>
  <si>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</si>
  <si>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</si>
  <si>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</si>
  <si>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</si>
  <si>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</si>
  <si>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</si>
  <si>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</si>
  <si>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</si>
  <si>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</si>
  <si>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</si>
  <si>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</si>
  <si>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</si>
  <si>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</si>
  <si>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</si>
  <si>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</si>
  <si>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</si>
  <si>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</si>
  <si>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</si>
  <si>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</si>
  <si>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</si>
  <si>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</si>
  <si>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</si>
  <si>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</si>
  <si>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</si>
  <si>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</si>
  <si>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</si>
  <si>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</si>
  <si>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</si>
  <si>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</si>
  <si>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</si>
  <si>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</si>
  <si>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</si>
  <si>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</si>
  <si>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</si>
  <si>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</si>
  <si>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</si>
  <si>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</si>
  <si>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</si>
  <si>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</si>
  <si>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</si>
  <si>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</si>
  <si>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</si>
  <si>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</si>
  <si>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</si>
  <si>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</si>
  <si>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</si>
  <si>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</si>
  <si>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</si>
  <si>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</si>
  <si>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</si>
  <si>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</si>
  <si>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</si>
  <si>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</si>
  <si>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</si>
  <si>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</si>
  <si>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</si>
  <si>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</si>
  <si>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</si>
  <si>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</si>
  <si>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</si>
  <si>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</si>
  <si>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</si>
  <si>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</si>
  <si>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</si>
  <si>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</si>
  <si>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</si>
  <si>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</si>
  <si>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</si>
  <si>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</si>
  <si>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</si>
  <si>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</si>
  <si>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</si>
  <si>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</si>
  <si>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</si>
  <si>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</si>
  <si>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</si>
  <si>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</si>
  <si>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</si>
  <si>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</si>
  <si>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</si>
  <si>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</si>
  <si>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</si>
  <si>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</si>
  <si>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</si>
  <si>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</si>
  <si>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</si>
  <si>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</si>
  <si>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</si>
  <si>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</si>
  <si>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</si>
  <si>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</si>
  <si>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</si>
  <si>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</si>
  <si>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</si>
  <si>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</si>
  <si>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</si>
  <si>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</si>
  <si>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</si>
  <si>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</si>
  <si>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</si>
  <si>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</si>
  <si>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</si>
  <si>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</si>
  <si>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</si>
  <si>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</si>
  <si>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</si>
  <si>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</si>
  <si>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</si>
  <si>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</si>
  <si>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</si>
  <si>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</si>
  <si>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</si>
  <si>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</si>
  <si>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</si>
  <si>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</si>
  <si>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</si>
  <si>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</si>
  <si>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</si>
  <si>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</si>
  <si>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</si>
  <si>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</si>
  <si>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</si>
  <si>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</si>
  <si>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</si>
  <si>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</si>
  <si>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</si>
  <si>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</si>
  <si>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</si>
  <si>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</si>
  <si>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</si>
  <si>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</si>
  <si>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</si>
  <si>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</si>
  <si>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</si>
  <si>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</si>
  <si>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</si>
  <si>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</si>
  <si>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</si>
  <si>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</si>
  <si>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</si>
  <si>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</si>
  <si>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</si>
  <si>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</si>
  <si>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</si>
  <si>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</si>
  <si>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</si>
  <si>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</si>
  <si>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</si>
  <si>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</si>
  <si>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</si>
  <si>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</si>
  <si>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</si>
  <si>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</si>
  <si>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</si>
  <si>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</si>
  <si>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</si>
  <si>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</si>
  <si>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</si>
  <si>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</si>
  <si>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</si>
  <si>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</si>
  <si>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</si>
  <si>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</si>
  <si>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</si>
  <si>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</si>
  <si>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</si>
  <si>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</si>
  <si>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</si>
  <si>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</si>
  <si>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</si>
  <si>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</si>
  <si>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</si>
  <si>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</si>
  <si>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</si>
  <si>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</si>
  <si>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</si>
  <si>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</si>
  <si>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</si>
  <si>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</si>
  <si>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</si>
  <si>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</si>
  <si>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</si>
  <si>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</si>
  <si>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</si>
  <si>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</si>
  <si>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</si>
  <si>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</si>
  <si>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</si>
  <si>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</si>
  <si>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</si>
  <si>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</si>
  <si>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</si>
  <si>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</si>
  <si>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</si>
  <si>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</si>
  <si>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</si>
  <si>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</si>
  <si>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</si>
  <si>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</si>
  <si>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</si>
  <si>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</si>
  <si>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</si>
  <si>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</si>
  <si>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</si>
  <si>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</si>
  <si>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</si>
  <si>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</si>
  <si>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</si>
  <si>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</si>
  <si>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</si>
  <si>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</si>
  <si>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</si>
  <si>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</si>
  <si>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</si>
  <si>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</si>
  <si>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</si>
  <si>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</si>
  <si>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</si>
  <si>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</si>
  <si>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</si>
  <si>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</si>
  <si>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</si>
  <si>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</si>
  <si>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</si>
  <si>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</si>
  <si>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</si>
  <si>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</si>
  <si>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</si>
  <si>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</si>
  <si>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</si>
  <si>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</si>
  <si>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</si>
  <si>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</si>
  <si>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</si>
  <si>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</si>
  <si>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</si>
  <si>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</si>
  <si>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</si>
  <si>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</si>
  <si>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</si>
  <si>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</si>
  <si>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</si>
  <si>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</si>
  <si>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</si>
  <si>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</si>
  <si>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</si>
  <si>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</si>
  <si>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</si>
  <si>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</si>
  <si>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</si>
  <si>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</si>
  <si>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</si>
  <si>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</si>
  <si>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</si>
  <si>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</si>
  <si>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</si>
  <si>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</si>
  <si>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</si>
  <si>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</si>
  <si>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</si>
  <si>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</si>
  <si>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</si>
  <si>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</si>
  <si>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</si>
  <si>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</si>
  <si>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</si>
  <si>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</si>
  <si>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</si>
  <si>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</si>
  <si>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</si>
  <si>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</si>
  <si>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</si>
  <si>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</si>
  <si>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</si>
  <si>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</si>
  <si>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</si>
  <si>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</si>
  <si>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</si>
  <si>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</si>
  <si>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</si>
  <si>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</si>
  <si>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</si>
  <si>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</si>
  <si>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</si>
  <si>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</si>
  <si>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</si>
  <si>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</si>
  <si>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</si>
  <si>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</si>
  <si>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</si>
  <si>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</si>
  <si>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</si>
  <si>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</si>
  <si>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</si>
  <si>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</si>
  <si>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</si>
  <si>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</si>
  <si>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</si>
  <si>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</si>
  <si>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</si>
  <si>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</si>
  <si>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</si>
  <si>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</si>
  <si>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</si>
  <si>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</si>
  <si>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</si>
  <si>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</si>
  <si>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</si>
  <si>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</si>
  <si>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</si>
  <si>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</si>
  <si>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</si>
  <si>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</si>
  <si>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</si>
  <si>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</si>
  <si>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</si>
  <si>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</si>
  <si>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</si>
  <si>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</si>
  <si>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</si>
  <si>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</si>
  <si>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</si>
  <si>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</si>
  <si>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</si>
  <si>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</si>
  <si>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</si>
  <si>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</si>
  <si>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</si>
  <si>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</si>
  <si>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</si>
  <si>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</si>
  <si>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</si>
  <si>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</si>
  <si>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</si>
  <si>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</si>
  <si>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</si>
  <si>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</si>
  <si>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</si>
  <si>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</si>
  <si>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</si>
  <si>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</si>
  <si>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</si>
  <si>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</si>
  <si>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</si>
  <si>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</si>
  <si>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</si>
  <si>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</si>
  <si>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</si>
  <si>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</si>
  <si>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</si>
  <si>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</si>
  <si>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</si>
  <si>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</si>
  <si>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</si>
  <si>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</si>
  <si>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</si>
  <si>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</si>
  <si>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</si>
  <si>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</si>
  <si>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</si>
  <si>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</si>
  <si>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</si>
  <si>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</si>
  <si>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</si>
  <si>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</si>
  <si>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</si>
  <si>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</si>
  <si>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</si>
  <si>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</si>
  <si>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</si>
  <si>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</si>
  <si>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</si>
  <si>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</si>
  <si>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</si>
  <si>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</si>
  <si>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</si>
  <si>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</si>
  <si>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</si>
  <si>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</si>
  <si>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</si>
  <si>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</si>
  <si>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</si>
  <si>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</si>
  <si>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</si>
  <si>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</si>
  <si>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</si>
  <si>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</si>
  <si>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</si>
  <si>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</si>
  <si>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</si>
  <si>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</si>
  <si>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</si>
  <si>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</si>
  <si>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</si>
  <si>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</si>
  <si>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</si>
  <si>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</si>
  <si>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</si>
  <si>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</si>
  <si>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</si>
  <si>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</si>
  <si>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</si>
  <si>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</si>
  <si>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</si>
  <si>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</si>
  <si>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</si>
  <si>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</si>
  <si>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</si>
  <si>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</si>
  <si>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</si>
  <si>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</si>
  <si>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</si>
  <si>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</si>
  <si>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</si>
  <si>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</si>
  <si>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</si>
  <si>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</si>
  <si>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</si>
  <si>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</si>
  <si>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</si>
  <si>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</si>
  <si>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</si>
  <si>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</si>
  <si>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</si>
  <si>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</si>
  <si>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</si>
  <si>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</si>
  <si>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</si>
  <si>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</si>
  <si>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</si>
  <si>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</si>
  <si>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</si>
  <si>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</si>
  <si>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</si>
  <si>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</si>
  <si>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</si>
  <si>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</si>
  <si>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</si>
  <si>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</si>
  <si>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</si>
  <si>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</si>
  <si>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</si>
  <si>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</si>
  <si>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</si>
  <si>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</si>
  <si>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</si>
  <si>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</si>
  <si>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</si>
  <si>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</si>
  <si>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</si>
  <si>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</si>
  <si>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</si>
  <si>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</si>
  <si>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</si>
  <si>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</si>
  <si>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</si>
  <si>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</si>
  <si>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</si>
  <si>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</si>
  <si>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</si>
  <si>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</si>
  <si>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</si>
  <si>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</si>
  <si>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</si>
  <si>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</si>
  <si>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</si>
  <si>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</si>
  <si>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</si>
  <si>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</si>
  <si>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</si>
  <si>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</si>
  <si>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</si>
  <si>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</si>
  <si>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</si>
  <si>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</si>
  <si>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</si>
  <si>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</si>
  <si>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</si>
  <si>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</si>
  <si>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</si>
  <si>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</si>
  <si>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</si>
  <si>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</si>
  <si>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</si>
  <si>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</si>
  <si>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</si>
  <si>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</si>
  <si>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</si>
  <si>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</si>
  <si>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</si>
  <si>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</si>
  <si>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</si>
  <si>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</si>
  <si>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</si>
  <si>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</si>
  <si>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</si>
  <si>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</si>
  <si>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</si>
  <si>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</si>
  <si>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</si>
  <si>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</si>
  <si>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</si>
  <si>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</si>
  <si>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</si>
  <si>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</si>
  <si>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</si>
  <si>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</si>
  <si>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</si>
  <si>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</si>
  <si>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</si>
  <si>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</si>
  <si>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</si>
  <si>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</si>
  <si>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</si>
  <si>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</si>
  <si>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</si>
  <si>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</si>
  <si>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</si>
  <si>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</si>
  <si>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</si>
  <si>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</si>
  <si>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</si>
  <si>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</si>
  <si>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</si>
  <si>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</si>
  <si>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</si>
  <si>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</si>
  <si>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</si>
  <si>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</si>
  <si>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</si>
  <si>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</si>
  <si>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</si>
  <si>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</si>
  <si>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</si>
  <si>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</si>
  <si>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</si>
  <si>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</si>
  <si>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</si>
  <si>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</si>
  <si>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</si>
  <si>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</si>
  <si>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</si>
  <si>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</si>
  <si>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</si>
  <si>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</si>
  <si>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</si>
  <si>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</si>
  <si>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</si>
  <si>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</si>
  <si>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</si>
  <si>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</si>
  <si>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</si>
  <si>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</si>
  <si>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</si>
  <si>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</si>
  <si>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</si>
  <si>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</si>
  <si>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</si>
  <si>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</si>
  <si>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</si>
  <si>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</si>
  <si>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</si>
  <si>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</si>
  <si>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</si>
  <si>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</si>
  <si>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</si>
  <si>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</si>
  <si>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</si>
  <si>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</si>
  <si>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</si>
  <si>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</si>
  <si>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</si>
  <si>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</si>
  <si>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</si>
  <si>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</si>
  <si>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</si>
  <si>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</si>
  <si>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</si>
  <si>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</si>
  <si>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</si>
  <si>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</si>
  <si>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</si>
  <si>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</si>
  <si>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</si>
  <si>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</si>
  <si>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</si>
  <si>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</si>
  <si>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</si>
  <si>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</si>
  <si>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</si>
  <si>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</si>
  <si>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</si>
  <si>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</si>
  <si>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</si>
  <si>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</si>
  <si>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</si>
  <si>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</si>
  <si>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</si>
  <si>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</si>
  <si>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</si>
  <si>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</si>
  <si>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</si>
  <si>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</si>
  <si>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</si>
  <si>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</si>
  <si>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</si>
  <si>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</si>
  <si>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</si>
  <si>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</si>
  <si>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</si>
  <si>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</si>
  <si>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</si>
  <si>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</si>
  <si>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</si>
  <si>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</si>
  <si>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</si>
  <si>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</si>
  <si>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</si>
  <si>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</si>
  <si>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</si>
  <si>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</si>
  <si>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</si>
  <si>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</si>
  <si>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</si>
  <si>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</si>
  <si>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</si>
  <si>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</si>
  <si>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</si>
  <si>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</si>
  <si>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</si>
  <si>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</si>
  <si>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</si>
  <si>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</si>
  <si>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</si>
  <si>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</si>
  <si>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</si>
  <si>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</si>
  <si>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</si>
  <si>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</si>
  <si>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</si>
  <si>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</si>
  <si>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</si>
  <si>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</si>
  <si>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</si>
  <si>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</si>
  <si>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</si>
  <si>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</si>
  <si>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</si>
  <si>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</si>
  <si>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</si>
  <si>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</si>
  <si>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</si>
  <si>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</si>
  <si>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</si>
  <si>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</si>
  <si>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</si>
  <si>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</si>
  <si>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</si>
  <si>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</si>
  <si>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</si>
  <si>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</si>
  <si>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</si>
  <si>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</si>
  <si>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</si>
  <si>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</si>
  <si>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</si>
  <si>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</si>
  <si>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</si>
  <si>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</si>
  <si>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</si>
  <si>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</si>
  <si>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</si>
  <si>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</si>
  <si>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</si>
  <si>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</si>
  <si>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</si>
  <si>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</si>
  <si>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</si>
  <si>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</si>
  <si>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</si>
  <si>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</si>
  <si>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</si>
  <si>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</si>
  <si>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</si>
  <si>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</si>
  <si>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</si>
  <si>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</si>
  <si>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</si>
  <si>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</si>
  <si>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</si>
  <si>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</si>
  <si>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</si>
  <si>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</si>
  <si>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</si>
  <si>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</si>
  <si>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</si>
  <si>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</si>
  <si>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</si>
  <si>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</si>
  <si>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</si>
  <si>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</si>
  <si>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</si>
  <si>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</si>
  <si>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</si>
  <si>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</si>
  <si>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</si>
  <si>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</si>
  <si>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</si>
  <si>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</si>
  <si>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</si>
  <si>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</si>
  <si>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</si>
  <si>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</si>
  <si>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</si>
  <si>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</si>
  <si>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</si>
  <si>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</si>
  <si>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</si>
  <si>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</si>
  <si>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</si>
  <si>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</si>
  <si>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</si>
  <si>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</si>
  <si>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</si>
  <si>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</si>
  <si>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</si>
  <si>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</si>
  <si>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</si>
  <si>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</si>
  <si>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</si>
  <si>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</si>
  <si>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</si>
  <si>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</si>
  <si>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</si>
  <si>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</si>
  <si>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</si>
  <si>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</si>
  <si>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</si>
  <si>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</si>
  <si>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</si>
  <si>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</si>
  <si>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</si>
  <si>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</si>
  <si>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</si>
  <si>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</si>
  <si>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</si>
  <si>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</si>
  <si>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</si>
  <si>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</si>
  <si>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</si>
  <si>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</si>
  <si>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</si>
  <si>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</si>
  <si>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</si>
  <si>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</si>
  <si>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</si>
  <si>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</si>
  <si>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</si>
  <si>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</si>
  <si>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</si>
  <si>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</si>
  <si>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</si>
  <si>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</si>
  <si>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</si>
  <si>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</si>
  <si>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</si>
  <si>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</si>
  <si>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</si>
  <si>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</si>
  <si>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</si>
  <si>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</si>
  <si>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</si>
  <si>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</si>
  <si>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</si>
  <si>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</si>
  <si>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</si>
  <si>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</si>
  <si>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</si>
  <si>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</si>
  <si>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</si>
  <si>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</si>
  <si>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</si>
  <si>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</si>
  <si>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</si>
  <si>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</si>
  <si>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</si>
  <si>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</si>
  <si>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</si>
  <si>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</si>
  <si>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</si>
  <si>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</si>
  <si>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</si>
  <si>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</si>
  <si>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</si>
  <si>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</si>
  <si>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</si>
  <si>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</si>
  <si>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</si>
  <si>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</si>
  <si>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</si>
  <si>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</si>
  <si>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</si>
  <si>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</si>
  <si>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</si>
  <si>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</si>
  <si>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</si>
  <si>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</si>
  <si>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</si>
  <si>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</si>
  <si>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</si>
  <si>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</si>
  <si>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</si>
  <si>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</si>
  <si>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</si>
  <si>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</si>
  <si>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</si>
  <si>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</si>
  <si>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</si>
  <si>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</si>
  <si>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</si>
  <si>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</si>
  <si>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</si>
  <si>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</si>
  <si>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</si>
  <si>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</si>
  <si>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</si>
  <si>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</si>
  <si>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</si>
  <si>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</si>
  <si>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</si>
  <si>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</si>
  <si>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</si>
  <si>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</si>
  <si>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</si>
  <si>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</si>
  <si>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</si>
  <si>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</si>
  <si>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</si>
  <si>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</si>
  <si>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</si>
  <si>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</si>
  <si>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</si>
  <si>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</si>
  <si>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</si>
  <si>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</si>
  <si>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</si>
  <si>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</si>
  <si>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</si>
  <si>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</si>
  <si>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</si>
  <si>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</si>
  <si>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</si>
  <si>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</si>
  <si>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</si>
  <si>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</si>
  <si>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</si>
  <si>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</si>
  <si>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</si>
  <si>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</si>
  <si>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</si>
  <si>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</si>
  <si>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</si>
  <si>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</si>
  <si>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</si>
  <si>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</si>
  <si>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</si>
  <si>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</si>
  <si>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</si>
  <si>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</si>
  <si>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</si>
  <si>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</si>
  <si>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</si>
  <si>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</si>
  <si>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</si>
  <si>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</si>
  <si>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</si>
  <si>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</si>
  <si>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</si>
  <si>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</si>
  <si>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</si>
  <si>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</si>
  <si>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</si>
  <si>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</si>
  <si>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</si>
  <si>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</si>
  <si>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</si>
  <si>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</si>
  <si>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</si>
  <si>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</si>
  <si>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</si>
  <si>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</si>
  <si>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</si>
  <si>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</si>
  <si>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</si>
  <si>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</si>
  <si>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</si>
  <si>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</si>
  <si>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</si>
  <si>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</si>
  <si>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</si>
  <si>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</si>
  <si>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</si>
  <si>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</si>
  <si>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</si>
  <si>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</si>
  <si>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</si>
  <si>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</si>
  <si>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</si>
  <si>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</si>
  <si>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</si>
  <si>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</si>
  <si>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</si>
  <si>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</si>
  <si>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</si>
  <si>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</si>
  <si>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</si>
  <si>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</si>
  <si>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</si>
  <si>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</si>
  <si>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</si>
  <si>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</si>
  <si>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</si>
  <si>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</si>
  <si>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</si>
  <si>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</si>
  <si>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</si>
  <si>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</si>
  <si>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</si>
  <si>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</si>
  <si>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</si>
  <si>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</si>
  <si>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</si>
  <si>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</si>
  <si>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</si>
  <si>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</si>
  <si>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</si>
  <si>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</si>
  <si>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</si>
  <si>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</si>
  <si>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</si>
  <si>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</si>
  <si>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</si>
  <si>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</si>
  <si>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</si>
  <si>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</si>
  <si>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</si>
  <si>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</si>
  <si>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</si>
  <si>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</si>
  <si>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</si>
  <si>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</si>
  <si>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</si>
  <si>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</si>
  <si>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</si>
  <si>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</si>
  <si>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</si>
  <si>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</si>
  <si>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</si>
  <si>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</si>
  <si>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</si>
  <si>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</si>
  <si>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</si>
  <si>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</si>
  <si>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</si>
  <si>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</si>
  <si>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</si>
  <si>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</si>
  <si>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</si>
  <si>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</si>
  <si>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</si>
  <si>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</si>
  <si>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</si>
  <si>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</si>
  <si>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</si>
  <si>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</si>
  <si>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</si>
  <si>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</si>
  <si>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</si>
  <si>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</si>
  <si>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</si>
  <si>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</si>
  <si>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</si>
  <si>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</si>
  <si>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</si>
  <si>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</si>
  <si>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</si>
  <si>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</si>
  <si>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</si>
  <si>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</si>
  <si>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</si>
  <si>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</si>
  <si>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</si>
  <si>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</si>
  <si>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</si>
  <si>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</si>
  <si>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</si>
  <si>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</si>
  <si>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</si>
  <si>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</si>
  <si>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</si>
  <si>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</si>
  <si>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</si>
  <si>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</si>
  <si>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</si>
  <si>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</si>
  <si>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</si>
  <si>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</si>
  <si>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</si>
  <si>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</si>
  <si>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</si>
  <si>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</si>
  <si>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</si>
  <si>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</si>
  <si>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</si>
  <si>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</si>
  <si>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</si>
  <si>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</si>
  <si>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</si>
  <si>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</si>
  <si>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</si>
  <si>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</si>
  <si>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</si>
  <si>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</si>
  <si>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</si>
  <si>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</si>
  <si>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</si>
  <si>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</si>
  <si>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</si>
  <si>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</si>
  <si>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</si>
  <si>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</si>
  <si>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</si>
  <si>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</si>
  <si>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</si>
  <si>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</si>
  <si>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</si>
  <si>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</si>
  <si>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</si>
  <si>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</si>
  <si>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</si>
  <si>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</si>
  <si>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</si>
  <si>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</si>
  <si>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</si>
  <si>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</si>
  <si>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</si>
  <si>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</si>
  <si>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</si>
  <si>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</si>
  <si>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</si>
  <si>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</si>
  <si>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</si>
  <si>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</si>
  <si>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</si>
  <si>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</si>
  <si>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</si>
  <si>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</si>
  <si>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</si>
  <si>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</si>
  <si>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</si>
  <si>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</si>
  <si>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</si>
  <si>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</si>
  <si>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</si>
  <si>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</si>
  <si>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</si>
  <si>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</si>
  <si>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</si>
  <si>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</si>
  <si>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</si>
  <si>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</si>
  <si>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</si>
  <si>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</si>
  <si>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</si>
  <si>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</si>
  <si>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</si>
  <si>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</si>
  <si>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</si>
  <si>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</si>
  <si>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</si>
  <si>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</si>
  <si>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</si>
  <si>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</si>
  <si>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</si>
  <si>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</si>
  <si>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</si>
  <si>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</si>
  <si>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</si>
  <si>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</si>
  <si>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</si>
  <si>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</si>
  <si>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</si>
  <si>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</si>
  <si>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</si>
  <si>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</si>
  <si>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</si>
  <si>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</si>
  <si>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</si>
  <si>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</si>
  <si>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</si>
  <si>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</si>
  <si>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</si>
  <si>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</si>
  <si>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</si>
  <si>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</si>
  <si>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</si>
  <si>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</si>
  <si>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</si>
  <si>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</si>
  <si>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</si>
  <si>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</si>
  <si>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</si>
  <si>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</si>
  <si>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</si>
  <si>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</si>
  <si>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</si>
  <si>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</si>
  <si>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</si>
  <si>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</si>
  <si>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</si>
  <si>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</si>
  <si>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</si>
  <si>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</si>
  <si>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</si>
  <si>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</si>
  <si>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</si>
  <si>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</si>
  <si>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</si>
  <si>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</si>
  <si>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</si>
  <si>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</si>
  <si>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</si>
  <si>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</si>
  <si>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</si>
  <si>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</si>
  <si>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</si>
  <si>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</si>
  <si>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</si>
  <si>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</si>
  <si>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</si>
  <si>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</si>
  <si>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</si>
  <si>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</si>
  <si>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</si>
  <si>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</si>
  <si>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</si>
  <si>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</si>
  <si>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</si>
  <si>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</si>
  <si>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</si>
  <si>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</si>
  <si>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</si>
  <si>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</si>
  <si>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</si>
  <si>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</si>
  <si>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</si>
  <si>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</si>
  <si>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</si>
  <si>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</si>
  <si>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</si>
  <si>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</si>
  <si>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</si>
  <si>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</si>
  <si>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</si>
  <si>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</si>
  <si>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</si>
  <si>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</si>
  <si>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</si>
  <si>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</si>
  <si>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</si>
  <si>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</si>
  <si>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</si>
  <si>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</si>
  <si>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</si>
  <si>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</si>
  <si>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</si>
  <si>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</si>
  <si>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</si>
  <si>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</si>
  <si>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</si>
  <si>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</si>
  <si>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</si>
  <si>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</si>
  <si>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</si>
  <si>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</si>
  <si>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</si>
  <si>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</si>
  <si>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</si>
  <si>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</si>
  <si>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</si>
  <si>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</si>
  <si>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</si>
  <si>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</si>
  <si>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</si>
  <si>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</si>
  <si>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</si>
  <si>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</si>
  <si>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</si>
  <si>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</si>
  <si>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</si>
  <si>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</si>
  <si>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</si>
  <si>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</si>
  <si>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</si>
  <si>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</si>
  <si>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</si>
  <si>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</si>
  <si>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</si>
  <si>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</si>
  <si>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</si>
  <si>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</si>
  <si>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</si>
  <si>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</si>
  <si>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</si>
  <si>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</si>
  <si>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</si>
  <si>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</si>
  <si>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</si>
  <si>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</si>
  <si>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</si>
  <si>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</si>
  <si>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</si>
  <si>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</si>
  <si>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</si>
  <si>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</si>
  <si>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</si>
  <si>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</si>
  <si>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</si>
  <si>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</si>
  <si>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</si>
  <si>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</si>
  <si>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</si>
  <si>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</si>
  <si>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</si>
  <si>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</si>
  <si>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</si>
  <si>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</si>
  <si>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</si>
  <si>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</si>
  <si>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</si>
  <si>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</si>
  <si>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</si>
  <si>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</si>
  <si>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</si>
  <si>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</si>
  <si>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</si>
  <si>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</si>
  <si>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</si>
  <si>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</si>
  <si>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</si>
  <si>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</si>
  <si>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</si>
  <si>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</si>
  <si>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</si>
  <si>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</si>
  <si>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</si>
  <si>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</si>
  <si>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</si>
  <si>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</si>
  <si>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</si>
  <si>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</si>
  <si>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</si>
  <si>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</si>
  <si>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</si>
  <si>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</si>
  <si>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</si>
  <si>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</si>
  <si>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</si>
  <si>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</si>
  <si>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</si>
  <si>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</si>
  <si>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</si>
  <si>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</si>
  <si>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</si>
  <si>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</si>
  <si>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</si>
  <si>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</si>
  <si>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</si>
  <si>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</si>
  <si>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</si>
  <si>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</si>
  <si>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</si>
  <si>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</si>
  <si>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</si>
  <si>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</si>
  <si>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</si>
  <si>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</si>
  <si>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</si>
  <si>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</si>
  <si>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</si>
  <si>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</si>
  <si>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</si>
  <si>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</si>
  <si>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</si>
  <si>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</si>
  <si>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</si>
  <si>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</si>
  <si>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</si>
  <si>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</si>
  <si>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</si>
  <si>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</si>
  <si>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</si>
  <si>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</si>
  <si>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</si>
  <si>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</si>
  <si>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</si>
  <si>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</si>
  <si>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</si>
  <si>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</si>
  <si>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</si>
  <si>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</si>
  <si>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</si>
  <si>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</si>
  <si>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</si>
  <si>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</si>
  <si>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</si>
  <si>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</si>
  <si>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</si>
  <si>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</si>
  <si>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</si>
  <si>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</si>
  <si>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</si>
  <si>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</si>
  <si>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</si>
  <si>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</si>
  <si>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</si>
  <si>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</si>
  <si>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</si>
  <si>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</si>
  <si>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</si>
  <si>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</si>
  <si>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</si>
  <si>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</si>
  <si>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</si>
  <si>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</si>
  <si>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</si>
  <si>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</si>
  <si>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</si>
  <si>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</si>
  <si>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</si>
  <si>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</si>
  <si>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</si>
  <si>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</si>
  <si>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</si>
  <si>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</si>
  <si>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</si>
  <si>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</si>
  <si>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</si>
  <si>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</si>
  <si>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</si>
  <si>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</si>
  <si>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</si>
  <si>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</si>
  <si>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</si>
  <si>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</si>
  <si>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</si>
  <si>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</si>
  <si>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</si>
  <si>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</si>
  <si>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</si>
  <si>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</si>
  <si>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</si>
  <si>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</si>
  <si>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</si>
  <si>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</si>
  <si>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</si>
  <si>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</si>
  <si>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</si>
  <si>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</si>
  <si>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</si>
  <si>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</si>
  <si>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</si>
  <si>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</si>
  <si>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</si>
  <si>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</si>
  <si>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</si>
  <si>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</si>
  <si>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</si>
  <si>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</si>
  <si>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</si>
  <si>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</si>
  <si>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</si>
  <si>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</si>
  <si>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</si>
  <si>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</si>
  <si>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</si>
  <si>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</si>
  <si>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</si>
  <si>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</si>
  <si>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</si>
  <si>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</si>
  <si>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</si>
  <si>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</si>
  <si>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</si>
  <si>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</si>
  <si>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</si>
  <si>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</si>
  <si>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</si>
  <si>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</si>
  <si>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</si>
  <si>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</si>
  <si>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</si>
  <si>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</si>
  <si>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</si>
  <si>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</si>
  <si>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</si>
  <si>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</si>
  <si>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</si>
  <si>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</si>
  <si>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</si>
  <si>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</si>
  <si>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</si>
  <si>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</si>
  <si>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</si>
  <si>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</si>
  <si>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</si>
  <si>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</si>
  <si>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</si>
  <si>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</si>
  <si>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</si>
  <si>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</si>
  <si>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</si>
  <si>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</si>
  <si>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</si>
  <si>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</si>
  <si>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</si>
  <si>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</si>
  <si>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</si>
  <si>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</si>
  <si>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</si>
  <si>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</si>
  <si>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</si>
  <si>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</si>
  <si>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</si>
  <si>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</si>
  <si>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</si>
  <si>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</si>
  <si>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</si>
  <si>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</si>
  <si>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</si>
  <si>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</si>
  <si>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</si>
  <si>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</si>
  <si>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</si>
  <si>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</si>
  <si>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</si>
  <si>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</si>
  <si>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</si>
  <si>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</si>
  <si>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</si>
  <si>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</si>
  <si>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</si>
  <si>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</si>
  <si>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</si>
  <si>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</si>
  <si>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</si>
  <si>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</si>
  <si>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</si>
  <si>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</si>
  <si>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</si>
  <si>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</si>
  <si>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</si>
  <si>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</si>
  <si>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</si>
  <si>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</si>
  <si>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</si>
  <si>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</si>
  <si>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</si>
  <si>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</si>
  <si>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</si>
  <si>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</si>
  <si>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</si>
  <si>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</si>
  <si>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</si>
  <si>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</si>
  <si>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</si>
  <si>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</si>
  <si>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</si>
  <si>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</si>
  <si>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</si>
  <si>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</si>
  <si>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</si>
  <si>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</si>
  <si>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</si>
  <si>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</si>
  <si>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</si>
  <si>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</si>
  <si>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</si>
  <si>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</si>
  <si>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</si>
  <si>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</si>
  <si>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</si>
  <si>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</si>
  <si>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</si>
  <si>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</si>
  <si>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</si>
  <si>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</si>
  <si>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</si>
  <si>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</si>
  <si>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</si>
  <si>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</si>
  <si>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</si>
  <si>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</si>
  <si>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</si>
  <si>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</si>
  <si>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</si>
  <si>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</si>
  <si>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</si>
  <si>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</si>
  <si>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</si>
  <si>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</si>
  <si>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</si>
  <si>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</si>
  <si>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</si>
  <si>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</si>
  <si>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</si>
  <si>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</si>
  <si>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</si>
  <si>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</si>
  <si>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</si>
  <si>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</si>
  <si>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</si>
  <si>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</si>
  <si>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</si>
  <si>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</si>
  <si>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</si>
  <si>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</si>
  <si>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</si>
  <si>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</si>
  <si>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</si>
  <si>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</si>
  <si>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</si>
  <si>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</si>
  <si>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</si>
  <si>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</si>
  <si>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</si>
  <si>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</si>
  <si>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</si>
  <si>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</si>
  <si>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</si>
  <si>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</si>
  <si>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</si>
  <si>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</si>
  <si>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</si>
  <si>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</si>
  <si>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</si>
  <si>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</si>
  <si>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</si>
  <si>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</si>
  <si>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</si>
  <si>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</si>
  <si>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</si>
  <si>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</si>
  <si>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</si>
  <si>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</si>
  <si>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</si>
  <si>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</si>
  <si>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</si>
  <si>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</si>
  <si>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</si>
  <si>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</si>
  <si>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</si>
  <si>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</si>
  <si>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</si>
  <si>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</si>
  <si>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</si>
  <si>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</si>
  <si>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</si>
  <si>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</si>
  <si>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</si>
  <si>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</si>
  <si>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</si>
  <si>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</si>
  <si>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</si>
  <si>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</si>
  <si>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</si>
  <si>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</si>
  <si>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</si>
  <si>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</si>
  <si>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</si>
  <si>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</si>
  <si>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</si>
  <si>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</si>
  <si>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</si>
  <si>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</si>
  <si>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</si>
  <si>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</si>
  <si>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</si>
  <si>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</si>
  <si>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</si>
  <si>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</si>
  <si>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</si>
  <si>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</si>
  <si>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</si>
  <si>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</si>
  <si>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</si>
  <si>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</si>
  <si>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</si>
  <si>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</si>
  <si>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</si>
  <si>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</si>
  <si>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</si>
  <si>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</si>
  <si>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</si>
  <si>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</si>
  <si>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</si>
  <si>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</si>
  <si>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</si>
  <si>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</si>
  <si>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</si>
  <si>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</si>
  <si>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</si>
  <si>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</si>
  <si>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</si>
  <si>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</si>
  <si>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</si>
  <si>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</si>
  <si>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</si>
  <si>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</si>
  <si>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</si>
  <si>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</si>
  <si>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</si>
  <si>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</si>
  <si>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</si>
  <si>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</si>
  <si>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</si>
  <si>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</si>
  <si>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</si>
  <si>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</si>
  <si>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</si>
  <si>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</si>
  <si>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</si>
  <si>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</si>
  <si>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</si>
  <si>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</si>
  <si>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</si>
  <si>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</si>
  <si>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</si>
  <si>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</si>
  <si>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</si>
  <si>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</si>
  <si>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</si>
  <si>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</si>
  <si>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</si>
  <si>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</si>
  <si>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</si>
  <si>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</si>
  <si>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</si>
  <si>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</si>
  <si>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</si>
  <si>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</si>
  <si>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</si>
  <si>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</si>
  <si>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</si>
  <si>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</si>
  <si>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</si>
  <si>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</si>
  <si>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</si>
  <si>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</si>
  <si>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</si>
  <si>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</si>
  <si>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</si>
  <si>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</si>
  <si>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</si>
  <si>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</si>
  <si>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</si>
  <si>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</si>
  <si>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</si>
  <si>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</si>
  <si>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</si>
  <si>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</si>
  <si>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</si>
  <si>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</si>
  <si>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</si>
  <si>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</si>
  <si>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</si>
  <si>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</si>
  <si>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</si>
  <si>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</si>
  <si>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</si>
  <si>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</si>
  <si>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</si>
  <si>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</si>
  <si>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</si>
  <si>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</si>
  <si>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</si>
  <si>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</si>
  <si>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</si>
  <si>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</si>
  <si>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</si>
  <si>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</si>
  <si>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</si>
  <si>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</si>
  <si>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</si>
  <si>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</si>
  <si>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</si>
  <si>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</si>
  <si>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</si>
  <si>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</si>
  <si>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</si>
  <si>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</si>
  <si>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</si>
  <si>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</si>
  <si>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</si>
  <si>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</si>
  <si>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</si>
  <si>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</si>
  <si>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</si>
  <si>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</si>
  <si>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</si>
  <si>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</si>
  <si>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</si>
  <si>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</si>
  <si>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</si>
  <si>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</si>
  <si>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</si>
  <si>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</si>
  <si>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</si>
  <si>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</si>
  <si>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</si>
  <si>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</si>
  <si>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</si>
  <si>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</si>
  <si>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</si>
  <si>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</si>
  <si>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</si>
  <si>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</si>
  <si>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</si>
  <si>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</si>
  <si>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</si>
  <si>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</si>
  <si>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</si>
  <si>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</si>
  <si>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</si>
  <si>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</si>
  <si>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</si>
  <si>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</si>
  <si>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</si>
  <si>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</si>
  <si>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</si>
  <si>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</si>
  <si>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</si>
  <si>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</si>
  <si>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</si>
  <si>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</si>
  <si>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</si>
  <si>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</si>
  <si>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</si>
  <si>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</si>
  <si>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</si>
  <si>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</si>
  <si>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</si>
  <si>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</si>
  <si>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</si>
  <si>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</si>
  <si>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</si>
  <si>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</si>
  <si>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</si>
  <si>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</si>
  <si>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</si>
  <si>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</si>
  <si>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</si>
  <si>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</si>
  <si>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</si>
  <si>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</si>
  <si>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</si>
  <si>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</si>
  <si>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</si>
  <si>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</si>
  <si>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</si>
  <si>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</si>
  <si>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</si>
  <si>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</si>
  <si>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</si>
  <si>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</si>
  <si>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</si>
  <si>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</si>
  <si>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</si>
  <si>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</si>
  <si>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</si>
  <si>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</si>
  <si>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</si>
  <si>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</si>
  <si>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</si>
  <si>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</si>
  <si>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</si>
  <si>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</si>
  <si>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</si>
  <si>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</si>
  <si>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</si>
  <si>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</si>
  <si>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</si>
  <si>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</si>
  <si>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</si>
  <si>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</si>
  <si>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</si>
  <si>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</si>
  <si>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</si>
  <si>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</si>
  <si>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</si>
  <si>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</si>
  <si>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</si>
  <si>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</si>
  <si>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</si>
  <si>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</si>
  <si>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</si>
  <si>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</si>
  <si>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</si>
  <si>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</si>
  <si>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</si>
  <si>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</si>
  <si>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</si>
  <si>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</si>
  <si>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</si>
  <si>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</si>
  <si>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</si>
  <si>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</si>
  <si>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</si>
  <si>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</si>
  <si>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</si>
  <si>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</si>
  <si>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</si>
  <si>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</si>
  <si>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</si>
  <si>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</si>
  <si>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</si>
  <si>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</si>
  <si>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</si>
  <si>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</si>
  <si>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</si>
  <si>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</si>
  <si>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</si>
  <si>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</si>
  <si>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</si>
  <si>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</si>
  <si>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</si>
  <si>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</si>
  <si>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</si>
  <si>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</si>
  <si>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</si>
  <si>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</si>
  <si>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</si>
  <si>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</si>
  <si>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</si>
  <si>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</si>
  <si>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</si>
  <si>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</si>
  <si>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</si>
  <si>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</si>
  <si>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</si>
  <si>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</si>
  <si>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</si>
  <si>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</si>
  <si>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</si>
  <si>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</si>
  <si>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</si>
  <si>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</si>
  <si>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</si>
  <si>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</si>
  <si>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</si>
  <si>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</si>
  <si>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</si>
  <si>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</si>
  <si>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</si>
  <si>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</si>
  <si>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</si>
  <si>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</si>
  <si>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</si>
  <si>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</si>
  <si>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</si>
  <si>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</si>
  <si>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</si>
  <si>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</si>
  <si>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</si>
  <si>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</si>
  <si>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</si>
  <si>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</si>
  <si>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</si>
  <si>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</si>
  <si>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</si>
  <si>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</si>
  <si>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</si>
  <si>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</si>
  <si>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</si>
  <si>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</si>
  <si>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</si>
  <si>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</si>
  <si>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</si>
  <si>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</si>
  <si>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</si>
  <si>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</si>
  <si>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</si>
  <si>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</si>
  <si>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</si>
  <si>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</si>
  <si>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</si>
  <si>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</si>
  <si>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</si>
  <si>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</si>
  <si>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</si>
  <si>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</si>
  <si>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</si>
  <si>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</si>
  <si>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</si>
  <si>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</si>
  <si>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</si>
  <si>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</si>
  <si>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</si>
  <si>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</si>
  <si>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</si>
  <si>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</si>
  <si>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</si>
  <si>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</si>
  <si>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</si>
  <si>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</si>
  <si>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</si>
  <si>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</si>
  <si>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</si>
  <si>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</si>
  <si>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</si>
  <si>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</si>
  <si>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</si>
  <si>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</si>
  <si>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</si>
  <si>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</si>
  <si>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</si>
  <si>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</si>
  <si>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</si>
  <si>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</si>
  <si>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</si>
  <si>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</si>
  <si>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</si>
  <si>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</si>
  <si>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</si>
  <si>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</si>
  <si>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</si>
  <si>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</si>
  <si>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</si>
  <si>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</si>
  <si>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</si>
  <si>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</si>
  <si>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</si>
  <si>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</si>
  <si>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</si>
  <si>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</si>
  <si>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</si>
  <si>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</si>
  <si>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</si>
  <si>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</si>
  <si>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</si>
  <si>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</si>
  <si>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</si>
  <si>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</si>
  <si>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</si>
  <si>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</si>
  <si>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</si>
  <si>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</si>
  <si>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</si>
  <si>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</si>
  <si>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</si>
  <si>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</si>
  <si>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</si>
  <si>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</si>
  <si>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</si>
  <si>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</si>
  <si>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</si>
  <si>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</si>
  <si>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</si>
  <si>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</si>
  <si>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</si>
  <si>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</si>
  <si>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</si>
  <si>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</si>
  <si>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</si>
  <si>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</si>
  <si>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</si>
  <si>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</si>
  <si>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</si>
  <si>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</si>
  <si>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</si>
  <si>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</si>
  <si>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</si>
  <si>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</si>
  <si>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</si>
  <si>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</si>
  <si>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</si>
  <si>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</si>
  <si>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</si>
  <si>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</si>
  <si>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</si>
  <si>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</si>
  <si>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</si>
  <si>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</si>
  <si>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</si>
  <si>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</si>
  <si>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</si>
  <si>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</si>
  <si>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</si>
  <si>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</si>
  <si>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</si>
  <si>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</si>
  <si>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</si>
  <si>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</si>
  <si>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</si>
  <si>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</si>
  <si>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</si>
  <si>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</si>
  <si>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</si>
  <si>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</si>
  <si>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</si>
  <si>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</si>
  <si>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</si>
  <si>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</si>
  <si>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</si>
  <si>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</si>
  <si>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</si>
  <si>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</si>
  <si>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</si>
  <si>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</si>
  <si>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</si>
  <si>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</si>
  <si>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</si>
  <si>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</si>
  <si>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</si>
  <si>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</si>
  <si>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</si>
  <si>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</si>
  <si>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</si>
  <si>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</si>
  <si>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</si>
  <si>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</si>
  <si>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</si>
  <si>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</si>
  <si>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</si>
  <si>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</si>
  <si>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</si>
  <si>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</si>
  <si>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</si>
  <si>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</si>
  <si>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</si>
  <si>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</si>
  <si>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</si>
  <si>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</si>
  <si>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</si>
  <si>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</si>
  <si>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</si>
  <si>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</si>
  <si>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</si>
  <si>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</si>
  <si>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</si>
  <si>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</si>
  <si>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</si>
  <si>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</si>
  <si>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</si>
  <si>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</si>
  <si>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</si>
  <si>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</si>
  <si>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</si>
  <si>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</si>
  <si>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</si>
  <si>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</si>
  <si>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</si>
  <si>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</si>
  <si>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</si>
  <si>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</si>
  <si>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</si>
  <si>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</si>
  <si>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</si>
  <si>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</si>
  <si>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</si>
  <si>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</si>
  <si>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</si>
  <si>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</si>
  <si>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</si>
  <si>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</si>
  <si>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</si>
  <si>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</si>
  <si>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</si>
  <si>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</si>
  <si>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</si>
  <si>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</si>
  <si>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</si>
  <si>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</si>
  <si>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</si>
  <si>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</si>
  <si>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</si>
  <si>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</si>
  <si>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</si>
  <si>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</si>
  <si>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</si>
  <si>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</si>
  <si>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</si>
  <si>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</si>
  <si>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</si>
  <si>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</si>
  <si>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</si>
  <si>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</si>
  <si>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</si>
  <si>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</si>
  <si>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</si>
  <si>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</si>
  <si>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</si>
  <si>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</si>
  <si>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</si>
  <si>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</si>
  <si>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</si>
  <si>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</si>
  <si>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</si>
  <si>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</si>
  <si>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</si>
  <si>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</si>
  <si>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</si>
  <si>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</si>
  <si>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</si>
  <si>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</si>
  <si>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</si>
  <si>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</si>
  <si>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</si>
  <si>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</si>
  <si>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</si>
  <si>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</si>
  <si>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</si>
  <si>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</si>
  <si>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</si>
  <si>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</si>
  <si>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</si>
  <si>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</si>
  <si>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</si>
  <si>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</si>
  <si>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</si>
  <si>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</si>
  <si>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</si>
  <si>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</si>
  <si>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</si>
  <si>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</si>
  <si>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</si>
  <si>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</si>
  <si>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</si>
  <si>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</si>
  <si>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</si>
  <si>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</si>
  <si>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</si>
  <si>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</si>
  <si>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</si>
  <si>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</si>
  <si>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</si>
  <si>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</si>
  <si>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</si>
  <si>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</si>
  <si>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</si>
  <si>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</si>
  <si>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</si>
  <si>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</si>
  <si>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</si>
  <si>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</si>
  <si>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</si>
  <si>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</si>
  <si>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</si>
  <si>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</si>
  <si>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</si>
  <si>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</si>
  <si>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</si>
  <si>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</si>
  <si>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</si>
  <si>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</si>
  <si>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</si>
  <si>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</si>
  <si>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</si>
  <si>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</si>
  <si>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</si>
  <si>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</si>
  <si>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</si>
  <si>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</si>
  <si>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</si>
  <si>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</si>
  <si>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</si>
  <si>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</si>
  <si>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</si>
  <si>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</si>
  <si>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</si>
  <si>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</si>
  <si>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</si>
  <si>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</si>
  <si>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</si>
  <si>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</si>
  <si>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</si>
  <si>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</si>
  <si>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</si>
  <si>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</si>
  <si>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</si>
  <si>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</si>
  <si>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</si>
  <si>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</si>
  <si>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</si>
  <si>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</si>
  <si>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</si>
  <si>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</si>
  <si>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</si>
  <si>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</si>
  <si>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</si>
  <si>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</si>
  <si>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</si>
  <si>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</si>
  <si>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</si>
  <si>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</si>
  <si>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</si>
  <si>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</si>
  <si>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</si>
  <si>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</si>
  <si>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</si>
  <si>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</si>
  <si>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</si>
  <si>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</si>
  <si>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</si>
  <si>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</si>
  <si>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</si>
  <si>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</si>
  <si>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</si>
  <si>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</si>
  <si>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</si>
  <si>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</si>
  <si>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</si>
  <si>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</si>
  <si>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</si>
  <si>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</si>
  <si>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</si>
  <si>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</si>
  <si>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</si>
  <si>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</si>
  <si>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</si>
  <si>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</si>
  <si>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</si>
  <si>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</si>
  <si>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</si>
  <si>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</si>
  <si>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</si>
  <si>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</si>
  <si>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</si>
  <si>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</si>
  <si>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</si>
  <si>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</si>
  <si>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</si>
  <si>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</si>
  <si>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</si>
  <si>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</si>
  <si>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</si>
  <si>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</si>
  <si>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</si>
  <si>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</si>
  <si>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</si>
  <si>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</si>
  <si>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</si>
  <si>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</si>
  <si>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</si>
  <si>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</si>
  <si>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</si>
  <si>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</si>
  <si>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</si>
  <si>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</si>
  <si>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</si>
  <si>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</si>
  <si>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</si>
  <si>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</si>
  <si>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</si>
  <si>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</si>
  <si>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</si>
  <si>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</si>
  <si>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</si>
  <si>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</si>
  <si>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</si>
  <si>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</si>
  <si>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</si>
  <si>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</si>
  <si>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</si>
  <si>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</si>
  <si>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</si>
  <si>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</si>
  <si>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</si>
  <si>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</si>
  <si>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</si>
  <si>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</si>
  <si>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</si>
  <si>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</si>
  <si>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</si>
  <si>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</si>
  <si>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</si>
  <si>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</si>
  <si>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</si>
  <si>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</si>
  <si>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</si>
  <si>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</si>
  <si>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</si>
  <si>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</si>
  <si>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</si>
  <si>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</si>
  <si>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</si>
  <si>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</si>
  <si>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</si>
  <si>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</si>
  <si>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</si>
  <si>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</si>
  <si>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</si>
  <si>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</si>
  <si>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</si>
  <si>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</si>
  <si>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</si>
  <si>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</si>
  <si>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</si>
  <si>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</si>
  <si>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</si>
  <si>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</si>
  <si>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</si>
  <si>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</si>
  <si>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</si>
  <si>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</si>
  <si>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</si>
  <si>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</si>
  <si>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</si>
  <si>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</si>
  <si>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</si>
  <si>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</si>
  <si>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</si>
  <si>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</si>
  <si>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</si>
  <si>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</si>
  <si>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</si>
  <si>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</si>
  <si>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</si>
  <si>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</si>
  <si>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</si>
  <si>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</si>
  <si>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</si>
  <si>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</si>
  <si>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</si>
  <si>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</si>
  <si>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</si>
  <si>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</si>
  <si>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</si>
  <si>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</si>
  <si>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</si>
  <si>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</si>
  <si>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</si>
  <si>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</si>
  <si>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</si>
  <si>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</si>
  <si>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</si>
  <si>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</si>
  <si>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</si>
  <si>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</si>
  <si>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</si>
  <si>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</si>
  <si>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</si>
  <si>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</si>
  <si>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</si>
  <si>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</si>
  <si>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</si>
  <si>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</si>
  <si>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</si>
  <si>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</si>
  <si>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</si>
  <si>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</si>
  <si>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</si>
  <si>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</si>
  <si>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</si>
  <si>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</si>
  <si>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</si>
  <si>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</si>
  <si>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</si>
  <si>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</si>
  <si>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</si>
  <si>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</si>
  <si>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</si>
  <si>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</si>
  <si>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</si>
  <si>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</si>
  <si>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</si>
  <si>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</si>
  <si>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</si>
  <si>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</si>
  <si>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</si>
  <si>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</si>
  <si>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</si>
  <si>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</si>
  <si>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</si>
  <si>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</si>
  <si>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</si>
  <si>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</si>
  <si>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</si>
  <si>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</si>
  <si>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</si>
  <si>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</si>
  <si>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</si>
  <si>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</si>
  <si>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</si>
  <si>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</si>
  <si>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</si>
  <si>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</si>
  <si>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</si>
  <si>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</si>
  <si>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</si>
  <si>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</si>
  <si>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</si>
  <si>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</si>
  <si>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</si>
  <si>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</si>
  <si>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</si>
  <si>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</si>
  <si>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</si>
  <si>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</si>
  <si>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</si>
  <si>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</si>
  <si>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</si>
  <si>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</si>
  <si>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</si>
  <si>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</si>
  <si>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</si>
  <si>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</si>
  <si>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</si>
  <si>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</si>
  <si>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</si>
  <si>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</si>
  <si>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</si>
  <si>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</si>
  <si>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</si>
  <si>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</si>
  <si>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</si>
  <si>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</si>
  <si>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</si>
  <si>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</si>
  <si>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</si>
  <si>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</si>
  <si>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</si>
  <si>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</si>
  <si>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</si>
  <si>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</si>
  <si>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</si>
  <si>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</si>
  <si>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</si>
  <si>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</si>
  <si>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</si>
  <si>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</si>
  <si>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</si>
  <si>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</si>
  <si>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</si>
  <si>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</si>
  <si>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</si>
  <si>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</si>
  <si>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</si>
  <si>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</si>
  <si>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</si>
  <si>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</si>
  <si>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</si>
  <si>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</si>
  <si>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</si>
  <si>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</si>
  <si>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</si>
  <si>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</si>
  <si>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</si>
  <si>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</si>
  <si>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</si>
  <si>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</si>
  <si>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</si>
  <si>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</si>
  <si>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</si>
  <si>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</si>
  <si>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</si>
  <si>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</si>
  <si>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</si>
  <si>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</si>
  <si>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</si>
  <si>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</si>
  <si>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</si>
  <si>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</si>
  <si>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</si>
  <si>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</si>
  <si>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</si>
  <si>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</si>
  <si>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</si>
  <si>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</si>
  <si>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</si>
  <si>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</si>
  <si>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</si>
  <si>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</si>
  <si>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</si>
  <si>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</si>
  <si>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</si>
  <si>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</si>
  <si>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</si>
  <si>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</si>
  <si>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</si>
  <si>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</si>
  <si>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</si>
  <si>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</si>
  <si>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</si>
  <si>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</si>
  <si>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</si>
  <si>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</si>
  <si>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</si>
  <si>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</si>
  <si>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</si>
  <si>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</si>
  <si>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</si>
  <si>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</si>
  <si>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</si>
  <si>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</si>
  <si>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</si>
  <si>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</si>
  <si>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</si>
  <si>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</si>
  <si>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</si>
  <si>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</si>
  <si>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</si>
  <si>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</si>
  <si>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</si>
  <si>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</si>
  <si>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</si>
  <si>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</si>
  <si>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</si>
  <si>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</si>
  <si>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</si>
  <si>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</si>
  <si>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</si>
  <si>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</si>
  <si>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</si>
  <si>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</si>
  <si>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</si>
  <si>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</si>
  <si>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</si>
  <si>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</si>
  <si>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</si>
  <si>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</si>
  <si>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</si>
  <si>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</si>
  <si>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</si>
  <si>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</si>
  <si>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</si>
  <si>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</si>
  <si>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</si>
  <si>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</si>
  <si>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</si>
  <si>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</si>
  <si>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</si>
  <si>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</si>
  <si>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</si>
  <si>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</si>
  <si>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</si>
  <si>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</si>
  <si>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</si>
  <si>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</si>
  <si>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</si>
  <si>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</si>
  <si>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</si>
  <si>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</si>
  <si>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</si>
  <si>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</si>
  <si>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</si>
  <si>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</si>
  <si>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</si>
  <si>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</si>
  <si>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</si>
  <si>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</si>
  <si>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</si>
  <si>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</si>
  <si>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</si>
  <si>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</si>
  <si>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</si>
  <si>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</si>
  <si>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</si>
  <si>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</si>
  <si>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</si>
  <si>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</si>
  <si>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</si>
  <si>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</si>
  <si>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</si>
  <si>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</si>
  <si>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</si>
  <si>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</si>
  <si>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</si>
  <si>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</si>
  <si>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</si>
  <si>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</si>
  <si>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</si>
  <si>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</si>
  <si>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</si>
  <si>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</si>
  <si>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</si>
  <si>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</si>
  <si>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</si>
  <si>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</si>
  <si>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</si>
  <si>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</si>
  <si>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</si>
  <si>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</si>
  <si>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</si>
  <si>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</si>
  <si>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</si>
  <si>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</si>
  <si>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</si>
  <si>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</si>
  <si>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</si>
  <si>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</si>
  <si>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</si>
  <si>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</si>
  <si>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</si>
  <si>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</si>
  <si>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</si>
  <si>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</si>
  <si>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</si>
  <si>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</si>
  <si>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</si>
  <si>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</si>
  <si>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</si>
  <si>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</si>
  <si>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</si>
  <si>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</si>
  <si>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</si>
  <si>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</si>
  <si>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</si>
  <si>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</si>
  <si>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</si>
  <si>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</si>
  <si>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</si>
  <si>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</si>
  <si>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</si>
  <si>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</si>
  <si>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</si>
  <si>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</si>
  <si>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</si>
  <si>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</si>
  <si>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</si>
  <si>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</si>
  <si>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</si>
  <si>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</si>
  <si>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</si>
  <si>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</si>
  <si>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</si>
  <si>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</si>
  <si>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</si>
  <si>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</si>
  <si>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</si>
  <si>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</si>
  <si>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</si>
  <si>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</si>
  <si>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</si>
  <si>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</si>
  <si>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</si>
  <si>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</si>
  <si>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</si>
  <si>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</si>
  <si>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</si>
  <si>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</si>
  <si>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</si>
  <si>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</si>
  <si>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</si>
  <si>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</si>
  <si>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</si>
  <si>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</si>
  <si>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</si>
  <si>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</si>
  <si>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</si>
  <si>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</si>
  <si>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</si>
  <si>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</si>
  <si>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</si>
  <si>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</si>
  <si>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</si>
  <si>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</si>
  <si>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</si>
  <si>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</si>
  <si>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</si>
  <si>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</si>
  <si>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</si>
  <si>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</si>
  <si>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</si>
  <si>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</si>
  <si>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</si>
  <si>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</si>
  <si>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</si>
  <si>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</si>
  <si>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</si>
  <si>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</si>
  <si>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</si>
  <si>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</si>
  <si>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</si>
  <si>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</si>
  <si>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</si>
  <si>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</si>
  <si>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</si>
  <si>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</si>
  <si>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</si>
  <si>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</si>
  <si>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</si>
  <si>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</si>
  <si>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</si>
  <si>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</si>
  <si>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</si>
  <si>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</si>
  <si>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</si>
  <si>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</si>
  <si>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</si>
  <si>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</si>
  <si>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</si>
  <si>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</si>
  <si>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</si>
  <si>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</si>
  <si>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</si>
  <si>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</si>
  <si>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</si>
  <si>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</si>
  <si>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</si>
  <si>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</si>
  <si>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</si>
  <si>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</si>
  <si>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</si>
  <si>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</si>
  <si>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</si>
  <si>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</si>
  <si>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</si>
  <si>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</si>
  <si>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</si>
  <si>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</si>
  <si>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</si>
  <si>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</si>
  <si>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</si>
  <si>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</si>
  <si>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</si>
  <si>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</si>
  <si>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</si>
  <si>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</si>
  <si>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</si>
  <si>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</si>
  <si>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</si>
  <si>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</si>
  <si>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</si>
  <si>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</si>
  <si>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</si>
  <si>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</si>
  <si>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</si>
  <si>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</si>
  <si>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</si>
  <si>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</si>
  <si>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</si>
  <si>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</si>
  <si>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</si>
  <si>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</si>
  <si>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</si>
  <si>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</si>
  <si>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</si>
  <si>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</si>
  <si>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</si>
  <si>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</si>
  <si>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</si>
  <si>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</si>
  <si>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</si>
  <si>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</si>
  <si>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</si>
  <si>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</si>
  <si>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</si>
  <si>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</si>
  <si>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</si>
  <si>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</si>
  <si>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</si>
  <si>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</si>
  <si>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</si>
  <si>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</si>
  <si>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</si>
  <si>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</si>
  <si>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</si>
  <si>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</si>
  <si>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</si>
  <si>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</si>
  <si>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</si>
  <si>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</si>
  <si>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</si>
  <si>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</si>
  <si>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</si>
  <si>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</si>
  <si>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</si>
  <si>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</si>
  <si>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</si>
  <si>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</si>
  <si>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</si>
  <si>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</si>
  <si>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</si>
  <si>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</si>
  <si>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</si>
  <si>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</si>
  <si>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</si>
  <si>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</si>
  <si>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</si>
  <si>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</si>
  <si>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</si>
  <si>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</si>
  <si>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</si>
  <si>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</si>
  <si>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</si>
  <si>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</si>
  <si>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</si>
  <si>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</si>
  <si>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</si>
  <si>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</si>
  <si>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</si>
  <si>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</si>
  <si>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</si>
  <si>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</si>
  <si>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</si>
  <si>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</si>
  <si>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</si>
  <si>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</si>
  <si>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</si>
  <si>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</si>
  <si>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</si>
  <si>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</si>
  <si>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</si>
  <si>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</si>
  <si>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</si>
  <si>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</si>
  <si>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</si>
  <si>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</si>
  <si>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</si>
  <si>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</si>
  <si>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</si>
  <si>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</si>
  <si>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</si>
  <si>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</si>
  <si>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</si>
  <si>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</si>
  <si>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</si>
  <si>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</si>
  <si>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</si>
  <si>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</si>
  <si>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</si>
  <si>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</si>
  <si>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</si>
  <si>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</si>
  <si>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</si>
  <si>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</si>
  <si>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</si>
  <si>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</si>
  <si>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</si>
  <si>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</si>
  <si>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</si>
  <si>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</si>
  <si>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</si>
  <si>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</si>
  <si>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</si>
  <si>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</si>
  <si>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</si>
  <si>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</si>
  <si>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</si>
  <si>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</si>
  <si>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</si>
  <si>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</si>
  <si>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</si>
  <si>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</si>
  <si>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</si>
  <si>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</si>
  <si>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</si>
  <si>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</si>
  <si>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</si>
  <si>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</si>
  <si>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</si>
  <si>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</si>
  <si>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</si>
  <si>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</si>
  <si>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</si>
  <si>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</si>
  <si>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</si>
  <si>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</si>
  <si>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</si>
  <si>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</si>
  <si>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</si>
  <si>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</si>
  <si>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</si>
  <si>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</si>
  <si>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</si>
  <si>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</si>
  <si>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</si>
  <si>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</si>
  <si>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</si>
  <si>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</si>
  <si>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</si>
  <si>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</si>
  <si>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</si>
  <si>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</si>
  <si>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</si>
  <si>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</si>
  <si>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</si>
  <si>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</si>
  <si>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</si>
  <si>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</si>
  <si>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</si>
  <si>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</si>
  <si>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</si>
  <si>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</si>
  <si>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</si>
  <si>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</si>
  <si>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</si>
  <si>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</si>
  <si>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</si>
  <si>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</si>
  <si>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</si>
  <si>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</si>
  <si>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</si>
  <si>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</si>
  <si>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</si>
  <si>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</si>
  <si>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</si>
  <si>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</si>
  <si>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</si>
  <si>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</si>
  <si>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</si>
  <si>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</si>
  <si>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</si>
  <si>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</si>
  <si>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</si>
  <si>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</si>
  <si>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</si>
  <si>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</si>
  <si>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</si>
  <si>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</si>
  <si>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</si>
  <si>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</si>
  <si>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</si>
  <si>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</si>
  <si>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</si>
  <si>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</si>
  <si>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</si>
  <si>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</si>
  <si>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</si>
  <si>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</si>
  <si>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</si>
  <si>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</si>
  <si>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</si>
  <si>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</si>
  <si>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</si>
  <si>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</si>
  <si>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</si>
  <si>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</si>
  <si>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</si>
  <si>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</si>
  <si>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</si>
  <si>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</si>
  <si>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</si>
  <si>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</si>
  <si>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</si>
  <si>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</si>
  <si>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</si>
  <si>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</si>
  <si>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</si>
  <si>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</si>
  <si>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</si>
  <si>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</si>
  <si>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</si>
  <si>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</si>
  <si>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</si>
  <si>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</si>
  <si>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</si>
  <si>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</si>
  <si>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</si>
  <si>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</si>
  <si>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</si>
  <si>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</si>
  <si>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</si>
  <si>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</si>
  <si>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</si>
  <si>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</si>
  <si>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</si>
  <si>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</si>
  <si>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</si>
  <si>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</si>
  <si>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</si>
  <si>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</si>
  <si>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</si>
  <si>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</si>
  <si>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</si>
  <si>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</si>
  <si>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</si>
  <si>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</si>
  <si>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</si>
  <si>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</si>
  <si>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</si>
  <si>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</si>
  <si>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</si>
  <si>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</si>
  <si>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</si>
  <si>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</si>
  <si>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</si>
  <si>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</si>
  <si>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</si>
  <si>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</si>
  <si>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</si>
  <si>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</si>
  <si>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</si>
  <si>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</si>
  <si>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</si>
  <si>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</si>
  <si>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</si>
  <si>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</si>
  <si>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</si>
  <si>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</si>
  <si>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</si>
  <si>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</si>
  <si>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</si>
  <si>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</si>
  <si>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</si>
  <si>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</si>
  <si>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</si>
  <si>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</si>
  <si>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</si>
  <si>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</si>
  <si>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</si>
  <si>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</si>
  <si>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</si>
  <si>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</si>
  <si>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</si>
  <si>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</si>
  <si>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</si>
  <si>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</si>
  <si>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</si>
  <si>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</si>
  <si>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</si>
  <si>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</si>
  <si>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</si>
  <si>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</si>
  <si>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</si>
  <si>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</si>
  <si>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</si>
  <si>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</si>
  <si>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</si>
  <si>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</si>
  <si>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</si>
  <si>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</si>
  <si>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</si>
  <si>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</si>
  <si>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</si>
  <si>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</si>
  <si>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</si>
  <si>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</si>
  <si>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</si>
  <si>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</si>
  <si>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</si>
  <si>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</si>
  <si>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</si>
  <si>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</si>
  <si>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</si>
  <si>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</si>
  <si>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</si>
  <si>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</si>
  <si>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</si>
  <si>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</si>
  <si>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</si>
  <si>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</si>
  <si>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</si>
  <si>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</si>
  <si>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</si>
  <si>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</si>
  <si>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</si>
  <si>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</si>
  <si>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</si>
  <si>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</si>
  <si>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</si>
  <si>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</si>
  <si>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</si>
  <si>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</si>
  <si>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</si>
  <si>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</si>
  <si>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</si>
  <si>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</si>
  <si>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</si>
  <si>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</si>
  <si>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</si>
  <si>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</si>
  <si>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</si>
  <si>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</si>
  <si>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</si>
  <si>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</si>
  <si>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</si>
  <si>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</si>
  <si>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</si>
  <si>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</si>
  <si>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</si>
  <si>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</si>
  <si>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</si>
  <si>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</si>
  <si>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</si>
  <si>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</si>
  <si>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</si>
  <si>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</si>
  <si>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</si>
  <si>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</si>
  <si>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</si>
  <si>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</si>
  <si>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</si>
  <si>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</si>
  <si>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</si>
  <si>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</si>
  <si>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</si>
  <si>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</si>
  <si>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</si>
  <si>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</si>
  <si>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</si>
  <si>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</si>
  <si>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</si>
  <si>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</si>
  <si>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</si>
  <si>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</si>
  <si>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</si>
  <si>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</si>
  <si>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</si>
  <si>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</si>
  <si>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</si>
  <si>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</si>
  <si>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</si>
  <si>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</si>
  <si>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</si>
  <si>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</si>
  <si>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</si>
  <si>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</si>
  <si>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</si>
  <si>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</si>
  <si>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</si>
  <si>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</si>
  <si>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</si>
  <si>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</si>
  <si>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</si>
  <si>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</si>
  <si>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</si>
  <si>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</si>
  <si>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</si>
  <si>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</si>
  <si>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</si>
  <si>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</si>
  <si>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</si>
  <si>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</si>
  <si>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</si>
  <si>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</si>
  <si>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</si>
  <si>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</si>
  <si>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</si>
  <si>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</si>
  <si>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</si>
  <si>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</si>
  <si>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</si>
  <si>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</si>
  <si>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</si>
  <si>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</si>
  <si>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</si>
  <si>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</si>
  <si>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</si>
  <si>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</si>
  <si>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</si>
  <si>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</si>
  <si>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</si>
  <si>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</si>
  <si>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</si>
  <si>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</si>
  <si>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</si>
  <si>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</si>
  <si>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</si>
  <si>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</si>
  <si>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</si>
  <si>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</si>
  <si>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</si>
  <si>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</si>
  <si>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</si>
  <si>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</si>
  <si>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</si>
  <si>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</si>
  <si>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</si>
  <si>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</si>
  <si>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</si>
  <si>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</si>
  <si>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</si>
  <si>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</si>
  <si>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</si>
  <si>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</si>
  <si>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</si>
  <si>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</si>
  <si>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</si>
  <si>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</si>
  <si>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</si>
  <si>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</si>
  <si>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</si>
  <si>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</si>
  <si>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</si>
  <si>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</si>
  <si>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</si>
  <si>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</si>
  <si>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</si>
  <si>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</si>
  <si>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</si>
  <si>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</si>
  <si>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</si>
  <si>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</si>
  <si>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</si>
  <si>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</si>
  <si>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</si>
  <si>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</si>
  <si>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</si>
  <si>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</si>
  <si>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</si>
  <si>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</si>
  <si>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</si>
  <si>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</si>
  <si>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</si>
  <si>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</si>
  <si>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</si>
  <si>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</si>
  <si>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</si>
  <si>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</si>
  <si>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</si>
  <si>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</si>
  <si>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</si>
  <si>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</si>
  <si>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</si>
  <si>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</si>
  <si>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</si>
  <si>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</si>
  <si>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</si>
  <si>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</si>
  <si>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</si>
  <si>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</si>
  <si>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</si>
  <si>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</si>
  <si>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</si>
  <si>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</si>
  <si>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</si>
  <si>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</si>
  <si>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</si>
  <si>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</si>
  <si>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</si>
  <si>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</si>
  <si>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</si>
  <si>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</si>
  <si>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</si>
  <si>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</si>
  <si>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</si>
  <si>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</si>
  <si>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</si>
  <si>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</si>
  <si>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</si>
  <si>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</si>
  <si>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</si>
  <si>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</si>
  <si>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</si>
  <si>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</si>
  <si>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</si>
  <si>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</si>
  <si>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</si>
  <si>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</si>
  <si>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</si>
  <si>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</si>
  <si>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</si>
  <si>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</si>
  <si>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</si>
  <si>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</si>
  <si>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</si>
  <si>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</si>
  <si>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</si>
  <si>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</si>
  <si>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</si>
  <si>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</si>
  <si>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</si>
  <si>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</si>
  <si>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</si>
  <si>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</si>
  <si>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</si>
  <si>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</si>
  <si>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</si>
  <si>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</si>
  <si>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</si>
  <si>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</si>
  <si>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</si>
  <si>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</si>
  <si>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</si>
  <si>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</si>
  <si>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</si>
  <si>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</si>
  <si>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</si>
  <si>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</si>
  <si>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</si>
  <si>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</si>
  <si>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</si>
  <si>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</si>
  <si>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</si>
  <si>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</si>
  <si>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</si>
  <si>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</si>
  <si>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</si>
  <si>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</si>
  <si>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</si>
  <si>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</si>
  <si>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</si>
  <si>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</si>
  <si>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</si>
  <si>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</si>
  <si>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</si>
  <si>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</si>
  <si>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</si>
  <si>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</si>
  <si>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</si>
  <si>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</si>
  <si>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</si>
  <si>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</si>
  <si>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</si>
  <si>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</si>
  <si>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</si>
  <si>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</si>
  <si>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</si>
  <si>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</si>
  <si>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</si>
  <si>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</si>
  <si>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</si>
  <si>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</si>
  <si>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</si>
  <si>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</si>
  <si>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</si>
  <si>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</si>
  <si>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</si>
  <si>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</si>
  <si>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</si>
  <si>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</si>
  <si>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</si>
  <si>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</si>
  <si>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</si>
  <si>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</si>
  <si>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</si>
  <si>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</si>
  <si>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</si>
  <si>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</si>
  <si>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</si>
  <si>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</si>
  <si>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</si>
  <si>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</si>
  <si>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</si>
  <si>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</si>
  <si>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</si>
  <si>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</si>
  <si>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</si>
  <si>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</si>
  <si>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</si>
  <si>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</si>
  <si>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</si>
  <si>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</si>
  <si>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</si>
  <si>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</si>
  <si>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</si>
  <si>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</si>
  <si>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</si>
  <si>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</si>
  <si>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</si>
  <si>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</si>
  <si>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</si>
  <si>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</si>
  <si>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</si>
  <si>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</si>
  <si>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</si>
  <si>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</si>
  <si>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</si>
  <si>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</si>
  <si>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</si>
  <si>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</si>
  <si>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</si>
  <si>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</si>
  <si>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</si>
  <si>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</si>
  <si>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</si>
  <si>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</si>
  <si>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</si>
  <si>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</si>
  <si>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</si>
  <si>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</si>
  <si>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</si>
  <si>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</si>
  <si>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</si>
  <si>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</si>
  <si>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</si>
  <si>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</si>
  <si>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</si>
  <si>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</si>
  <si>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</si>
  <si>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</si>
  <si>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</si>
  <si>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</si>
  <si>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</si>
  <si>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</si>
  <si>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</si>
  <si>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</si>
  <si>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</si>
  <si>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</si>
  <si>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</si>
  <si>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</si>
  <si>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</si>
  <si>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</si>
  <si>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</si>
  <si>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</si>
  <si>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</si>
  <si>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</si>
  <si>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</si>
  <si>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</si>
  <si>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</si>
  <si>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</si>
  <si>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</si>
  <si>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</si>
  <si>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</si>
  <si>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</si>
  <si>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</si>
  <si>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</si>
  <si>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</si>
  <si>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</si>
  <si>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</si>
  <si>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</si>
  <si>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</si>
  <si>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</si>
  <si>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</si>
  <si>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</si>
  <si>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</si>
  <si>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</si>
  <si>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</si>
  <si>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</si>
  <si>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</si>
  <si>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</si>
  <si>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</si>
  <si>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</si>
  <si>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</si>
  <si>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</si>
  <si>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</si>
  <si>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</si>
  <si>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</si>
  <si>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</si>
  <si>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</si>
  <si>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</si>
  <si>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</si>
  <si>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</si>
  <si>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</si>
  <si>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</si>
  <si>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</si>
  <si>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</si>
  <si>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</si>
  <si>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</si>
  <si>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</si>
  <si>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</si>
  <si>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</si>
  <si>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</si>
  <si>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</si>
  <si>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</si>
  <si>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</si>
  <si>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</si>
  <si>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</si>
  <si>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</si>
  <si>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</si>
  <si>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</si>
  <si>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</si>
  <si>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</si>
  <si>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</si>
  <si>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</si>
  <si>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</si>
  <si>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</si>
  <si>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</si>
  <si>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</si>
  <si>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</si>
  <si>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</si>
  <si>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</si>
  <si>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</si>
  <si>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</si>
  <si>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</si>
  <si>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</si>
  <si>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</si>
  <si>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</si>
  <si>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</si>
  <si>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</si>
  <si>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</si>
  <si>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</si>
  <si>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</si>
  <si>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</si>
  <si>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</si>
  <si>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</si>
  <si>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</si>
  <si>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</si>
  <si>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</si>
  <si>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</si>
  <si>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</si>
  <si>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</si>
  <si>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</si>
  <si>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</si>
  <si>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</si>
  <si>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</si>
  <si>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</si>
  <si>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</si>
  <si>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</si>
  <si>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</si>
  <si>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</si>
  <si>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</si>
  <si>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</si>
  <si>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</si>
  <si>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</si>
  <si>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</si>
  <si>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</si>
  <si>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</si>
  <si>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</si>
  <si>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</si>
  <si>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</si>
  <si>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</si>
  <si>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</si>
  <si>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</si>
  <si>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</si>
  <si>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</si>
  <si>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</si>
  <si>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</si>
  <si>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</si>
  <si>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</si>
  <si>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</si>
  <si>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</si>
  <si>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</si>
  <si>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</si>
  <si>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</si>
  <si>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</si>
  <si>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</si>
  <si>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</si>
  <si>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</si>
  <si>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</si>
  <si>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</si>
  <si>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</si>
  <si>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</si>
  <si>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</si>
  <si>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</si>
  <si>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</si>
  <si>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</si>
  <si>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</si>
  <si>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</si>
  <si>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</si>
  <si>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</si>
  <si>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</si>
  <si>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</si>
  <si>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</si>
  <si>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</si>
  <si>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</si>
  <si>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</si>
  <si>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</si>
  <si>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</si>
  <si>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</si>
  <si>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</si>
  <si>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</si>
  <si>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</si>
  <si>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</si>
  <si>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</si>
  <si>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</si>
  <si>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</si>
  <si>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</si>
  <si>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</si>
  <si>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</si>
  <si>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</si>
  <si>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</si>
  <si>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</si>
  <si>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</si>
  <si>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</si>
  <si>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</si>
  <si>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</si>
  <si>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</si>
  <si>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</si>
  <si>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</si>
  <si>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</si>
  <si>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</si>
  <si>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</si>
  <si>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</si>
  <si>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</si>
  <si>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</si>
  <si>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</si>
  <si>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</si>
  <si>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</si>
  <si>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</si>
  <si>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</si>
  <si>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</si>
  <si>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</si>
  <si>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</si>
  <si>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</si>
  <si>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</si>
  <si>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</si>
  <si>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</si>
  <si>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</si>
  <si>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</si>
  <si>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</si>
  <si>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</si>
  <si>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</si>
  <si>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</si>
  <si>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</si>
  <si>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</si>
  <si>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</si>
  <si>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</si>
  <si>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</si>
  <si>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</si>
  <si>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</si>
  <si>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</si>
  <si>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</si>
  <si>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</si>
  <si>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</si>
  <si>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</si>
  <si>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</si>
  <si>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</si>
  <si>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</si>
  <si>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</si>
  <si>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</si>
  <si>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</si>
  <si>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</si>
  <si>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</si>
  <si>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</si>
  <si>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</si>
  <si>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</si>
  <si>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</si>
  <si>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</si>
  <si>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</si>
  <si>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</si>
  <si>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</si>
  <si>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</si>
  <si>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</si>
  <si>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</si>
  <si>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</si>
  <si>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</si>
  <si>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</si>
  <si>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</si>
  <si>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</si>
  <si>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</si>
  <si>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</si>
  <si>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</si>
  <si>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</si>
  <si>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</si>
  <si>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</si>
  <si>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</si>
  <si>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</si>
  <si>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</si>
  <si>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</si>
  <si>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</si>
  <si>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</si>
  <si>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</si>
  <si>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</si>
  <si>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</si>
  <si>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</si>
  <si>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</si>
  <si>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</si>
  <si>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</si>
  <si>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</si>
  <si>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</si>
  <si>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</si>
  <si>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</si>
  <si>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</si>
  <si>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</si>
  <si>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</si>
  <si>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</si>
  <si>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</si>
  <si>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</si>
  <si>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</si>
  <si>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</si>
  <si>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</si>
  <si>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</si>
  <si>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</si>
  <si>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</si>
  <si>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</si>
  <si>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</si>
  <si>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</si>
  <si>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</si>
  <si>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</si>
  <si>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</si>
  <si>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</si>
  <si>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</si>
  <si>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</si>
  <si>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</si>
  <si>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</si>
  <si>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</si>
  <si>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</si>
  <si>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</si>
  <si>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</si>
  <si>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</si>
  <si>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</si>
  <si>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</si>
  <si>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</si>
  <si>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</si>
  <si>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</si>
  <si>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</si>
  <si>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</si>
  <si>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</si>
  <si>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</si>
  <si>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</si>
  <si>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</si>
  <si>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</si>
  <si>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</si>
  <si>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</si>
  <si>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</si>
  <si>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</si>
  <si>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</si>
  <si>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</si>
  <si>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</si>
  <si>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</si>
  <si>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</si>
  <si>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</si>
  <si>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</si>
  <si>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</si>
  <si>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</si>
  <si>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</si>
  <si>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</si>
  <si>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</si>
  <si>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</si>
  <si>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</si>
  <si>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</si>
  <si>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</si>
  <si>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</si>
  <si>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</si>
  <si>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</si>
  <si>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</si>
  <si>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</si>
  <si>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</si>
  <si>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</si>
  <si>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</si>
  <si>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</si>
  <si>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</si>
  <si>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</si>
  <si>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</si>
  <si>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</si>
  <si>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</si>
  <si>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</si>
  <si>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</si>
  <si>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</si>
  <si>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</si>
  <si>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</si>
  <si>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</si>
  <si>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</si>
  <si>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</si>
  <si>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</si>
  <si>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</si>
  <si>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</si>
  <si>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</si>
  <si>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</si>
  <si>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</si>
  <si>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</si>
  <si>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</si>
  <si>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</si>
  <si>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</si>
  <si>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</si>
  <si>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</si>
  <si>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</si>
  <si>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</si>
  <si>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</si>
  <si>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</si>
  <si>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</si>
  <si>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</si>
  <si>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</si>
  <si>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</si>
  <si>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</si>
  <si>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</si>
  <si>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</si>
  <si>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</si>
  <si>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</si>
  <si>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</si>
  <si>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</si>
  <si>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</si>
  <si>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</si>
  <si>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</si>
  <si>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</si>
  <si>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</si>
  <si>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</si>
  <si>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</si>
  <si>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</si>
  <si>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</si>
  <si>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</si>
  <si>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</si>
  <si>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</si>
  <si>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</si>
  <si>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</si>
  <si>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</si>
  <si>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</si>
  <si>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</si>
  <si>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</si>
  <si>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</si>
  <si>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</si>
  <si>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</si>
  <si>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</si>
  <si>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</si>
  <si>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</si>
  <si>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</si>
  <si>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</si>
  <si>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</si>
  <si>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</si>
  <si>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</si>
  <si>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</si>
  <si>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</si>
  <si>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</si>
  <si>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</si>
  <si>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</si>
  <si>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</si>
  <si>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</si>
  <si>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</si>
  <si>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</si>
  <si>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</si>
  <si>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</si>
  <si>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</si>
  <si>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</si>
  <si>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</si>
  <si>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</si>
  <si>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</si>
  <si>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</si>
  <si>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</si>
  <si>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</si>
  <si>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</si>
  <si>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</si>
  <si>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</si>
  <si>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</si>
  <si>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</si>
  <si>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</si>
  <si>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</si>
  <si>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</si>
  <si>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</si>
  <si>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</si>
  <si>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</si>
  <si>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</si>
  <si>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</si>
  <si>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</si>
  <si>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</si>
  <si>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</si>
  <si>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</si>
  <si>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</si>
  <si>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</si>
  <si>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</si>
  <si>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</si>
  <si>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</si>
  <si>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</si>
  <si>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</si>
  <si>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</si>
  <si>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</si>
  <si>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</si>
  <si>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</si>
  <si>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PCM-20251025-00001491</t>
  </si>
  <si>
    <t>night access issue / USF area team will check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</si>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</sst>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34" fillId="0" borderId="0" xfId="0" applyFont="1"/>
    <xf numFmtId="0" fontId="21" fillId="13" borderId="13"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9" totalsRowShown="0" headerRowDxfId="174" dataDxfId="173" headerRowBorderDxfId="171" tableBorderDxfId="172" totalsRowBorderDxfId="170">
  <autoFilter ref="A1:L5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6" totalsRowShown="0" headerRowDxfId="157" dataDxfId="156" headerRowBorderDxfId="154" tableBorderDxfId="155" totalsRowBorderDxfId="153">
  <autoFilter ref="A1:CJ22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9" totalsRowShown="0" headerRowDxfId="64" dataDxfId="63" headerRowBorderDxfId="61" tableBorderDxfId="62">
  <autoFilter ref="A1:L111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1" totalsRowShown="0" headerRowDxfId="48" dataDxfId="47" headerRowBorderDxfId="45" tableBorderDxfId="46" totalsRowBorderDxfId="44">
  <autoFilter ref="A1:L22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5" totalsRowShown="0" headerRowDxfId="15" dataDxfId="14" headerRowBorderDxfId="12" tableBorderDxfId="13">
  <autoFilter ref="A1:L13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9"/>
  <sheetViews>
    <sheetView tabSelected="1"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292.89856388889166</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12.403575462965819</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45955.846989814818</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45955.846989814818</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45955.846989814818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45955.846989814818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45955.846989814818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45955.846989814818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45955.846989814818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45955.846989814818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45955.846989814818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45955.846989814818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45955.846989814818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45955.846989814818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45955.846989814818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45955.846989814818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45955.846989814818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45955.846989814818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45955.846989814818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45955.846989814818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45955.846989814818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45955.846989814818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45955.846989814818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45955.846989814818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45955.846989814818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45955.846989814818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45955.846989814818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45955.846989814818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45955.846989814818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45955.846989814818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45955.846989814818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45955.846989814818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45955.846989814818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45955.846989814818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45955.846989814818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45955.846989814818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45955.846989814818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45955.846989814818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45955.846989814818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45955.846989814818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45955.846989814818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45955.846989814818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45955.846989814818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45955.846989814818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45955.846989814818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45955.846989814818</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45955.846989814818</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45955.846989814818</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45955.846989814818</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45955.846989814818</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45955.846989814818</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45955.846989814818</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45955.846989814818</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45955.846989814818</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45955.846989814818</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45955.846989814818</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45955.846989814818</v>
      </c>
      <c r="H58" s="136"/>
      <c r="I58" s="134" t="str">
        <f>IFERROR(VLOOKUP(D58,DB!A:F,6,0),"")</f>
        <v/>
      </c>
      <c r="J58" s="134" t="str">
        <f>IFERROR(VLOOKUP(D58,DB!A:G,7,0),"")</f>
        <v/>
      </c>
      <c r="K58" s="138"/>
      <c r="L58" s="139" t="str">
        <f>IFERROR(VLOOKUP(D58,DB!A:I,9,0),"")</f>
        <v/>
      </c>
    </row>
    <row r="59" spans="1:12" ht="15" customHeight="1">
      <c r="A59" s="145"/>
      <c r="B59" s="146" t="str">
        <f>IFERROR(VLOOKUP(D59,DB!A:K,11,0),"")</f>
        <v/>
      </c>
      <c r="C59" s="146"/>
      <c r="D59" s="146"/>
      <c r="E59" s="147"/>
      <c r="F59" s="148"/>
      <c r="G59" s="149">
        <f ca="1">IFERROR(NOW()-F59,"")</f>
        <v>45955.846989814818</v>
      </c>
      <c r="H59" s="148"/>
      <c r="I59" s="146" t="str">
        <f>IFERROR(VLOOKUP(D59,DB!A:F,6,0),"")</f>
        <v/>
      </c>
      <c r="J59" s="146" t="str">
        <f>IFERROR(VLOOKUP(D59,DB!A:G,7,0),"")</f>
        <v/>
      </c>
      <c r="K59" s="150"/>
      <c r="L59" s="151" t="str">
        <f>IFERROR(VLOOKUP(D59,DB!A:I,9,0),"")</f>
        <v/>
      </c>
    </row>
  </sheetData>
  <customSheetViews>
    <customSheetView guid="{F6042A99-DD27-4453-835D-0834D95730CC}" filter="1" showAutoFilter="1">
      <pageMargins left="0" right="0" top="0" bottom="0" header="0" footer="0"/>
      <autoFilter ref="B1:M1" xr:uid="{92C77F7D-DB42-44E3-BAB4-E221D9F85085}"/>
    </customSheetView>
  </customSheetViews>
  <dataValidations count="2">
    <dataValidation allowBlank="1" showInputMessage="1" showErrorMessage="1" sqref="E1" xr:uid="{5DBA255D-CDD9-49FB-AD3C-AF70AB4EE696}"/>
    <dataValidation type="list" allowBlank="1" showInputMessage="1" showErrorMessage="1" sqref="E2:E5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6"/>
  <sheetViews>
    <sheetView workbookViewId="0">
      <selection activeCell="A6" sqref="A6:XFD6"/>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130.84715185185632</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18" t="s">
        <v>17718</v>
      </c>
      <c r="E4" s="87" t="s">
        <v>38998</v>
      </c>
      <c r="F4" s="89">
        <v>45944.495775462965</v>
      </c>
      <c r="G4" s="116">
        <f ca="1">IFERROR(NOW()-F4,"-")</f>
        <v>11.351214351852832</v>
      </c>
      <c r="H4" s="115">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45955.846989814818</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45955.846989814818</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45955.846989814818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45955.846989814818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45955.846989814818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45955.846989814818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45955.846989814818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45955.846989814818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45955.846989814818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45955.846989814818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45955.846989814818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45955.846989814818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45955.846989814818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45955.846989814818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45955.846989814818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45955.846989814818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45955.846989814818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45955.846989814818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45955.846989814818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45955.846989814818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45955.846989814818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45955.846989814818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45955.846989814818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45955.846989814818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45955.846989814818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45955.846989814818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45955.846989814818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45955.846989814818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45955.846989814818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45955.846989814818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45955.846989814818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45955.846989814818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45955.846989814818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45955.846989814818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45955.846989814818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45955.846989814818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45955.846989814818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45955.846989814818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45955.846989814818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45955.846989814818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45955.846989814818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45955.846989814818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45955.846989814818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45955.846989814818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45955.846989814818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45955.846989814818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45955.846989814818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45955.846989814818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45955.846989814818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45955.846989814818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45955.846989814818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45955.846989814818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45955.846989814818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45955.846989814818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45955.846989814818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45955.846989814818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45955.846989814818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45955.846989814818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45955.846989814818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45955.846989814818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45955.846989814818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45955.846989814818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45955.846989814818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45955.846989814818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45955.846989814818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45955.846989814818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45955.846989814818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45955.846989814818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45955.846989814818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45955.846989814818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45955.846989814818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45955.846989814818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45955.846989814818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45955.846989814818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45955.846989814818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45955.846989814818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45955.846989814818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61"/>
      <c r="B82" s="162" t="str">
        <f>IFERROR(VLOOKUP(D82,DB!A:K,11,0),"")</f>
        <v/>
      </c>
      <c r="C82" s="162"/>
      <c r="D82" s="162"/>
      <c r="E82" s="163"/>
      <c r="F82" s="164"/>
      <c r="G82" s="165">
        <f ca="1">IFERROR(NOW()-F82,"-")</f>
        <v>45955.846989814818</v>
      </c>
      <c r="H82" s="164"/>
      <c r="I82" s="162" t="str">
        <f>IFERROR(VLOOKUP(D82,DB!A:F,6,0),"")</f>
        <v/>
      </c>
      <c r="J82" s="162" t="str">
        <f>IFERROR(VLOOKUP(D82,DB!A:G,7,0),"")</f>
        <v/>
      </c>
      <c r="K82" s="166"/>
      <c r="L82" s="162" t="str">
        <f>IFERROR(VLOOKUP(D82,DB!A:I,9,0),"")</f>
        <v/>
      </c>
      <c r="M82" s="162"/>
      <c r="N82" s="162"/>
      <c r="O82" s="162"/>
      <c r="P82" s="162"/>
      <c r="Q82" s="162"/>
      <c r="R82" s="162"/>
      <c r="S82" s="162"/>
      <c r="T82" s="162"/>
      <c r="U82" s="162"/>
      <c r="V82" s="162"/>
      <c r="W82" s="162"/>
      <c r="X82" s="162"/>
      <c r="Y82" s="162"/>
      <c r="Z82" s="162"/>
      <c r="AA82" s="162"/>
      <c r="AB82" s="162"/>
      <c r="AC82" s="162"/>
      <c r="AD82" s="162"/>
      <c r="AE82" s="162"/>
      <c r="AF82" s="162"/>
      <c r="AG82" s="162"/>
      <c r="AH82" s="162"/>
      <c r="AI82" s="162"/>
      <c r="AJ82" s="162"/>
      <c r="AK82" s="162"/>
      <c r="AL82" s="162"/>
      <c r="AM82" s="162"/>
      <c r="AN82" s="162"/>
      <c r="AO82" s="162"/>
      <c r="AP82" s="162"/>
      <c r="AQ82" s="162"/>
      <c r="AR82" s="162"/>
      <c r="AS82" s="162"/>
      <c r="AT82" s="162"/>
      <c r="AU82" s="162"/>
      <c r="AV82" s="162"/>
      <c r="AW82" s="162"/>
      <c r="AX82" s="162"/>
      <c r="AY82" s="162"/>
      <c r="AZ82" s="162"/>
      <c r="BA82" s="162"/>
      <c r="BB82" s="162"/>
      <c r="BC82" s="162"/>
      <c r="BD82" s="162"/>
      <c r="BE82" s="162"/>
      <c r="BF82" s="162"/>
      <c r="BG82" s="162"/>
      <c r="BH82" s="162"/>
      <c r="BI82" s="162"/>
      <c r="BJ82" s="162"/>
      <c r="BK82" s="162"/>
      <c r="BL82" s="162"/>
      <c r="BM82" s="162"/>
      <c r="BN82" s="162"/>
      <c r="BO82" s="162"/>
      <c r="BP82" s="162"/>
      <c r="BQ82" s="162"/>
      <c r="BR82" s="162"/>
      <c r="BS82" s="162"/>
      <c r="BT82" s="162"/>
      <c r="BU82" s="162"/>
      <c r="BV82" s="162"/>
      <c r="BW82" s="162"/>
      <c r="BX82" s="162"/>
      <c r="BY82" s="162"/>
      <c r="BZ82" s="162"/>
      <c r="CA82" s="162"/>
      <c r="CB82" s="162"/>
      <c r="CC82" s="162"/>
      <c r="CD82" s="162"/>
      <c r="CE82" s="162"/>
      <c r="CF82" s="162"/>
      <c r="CG82" s="162"/>
      <c r="CH82" s="162"/>
      <c r="CI82" s="162"/>
      <c r="CJ82" s="167"/>
    </row>
    <row r="83" spans="1:88" ht="31.5" customHeight="1">
      <c r="A83" s="113"/>
      <c r="B83" s="18" t="str">
        <f>IFERROR(VLOOKUP(D83,DB!A:K,11,0),"")</f>
        <v/>
      </c>
      <c r="C83" s="18"/>
      <c r="D83" s="18"/>
      <c r="E83" s="114"/>
      <c r="F83" s="115"/>
      <c r="G83" s="116">
        <f ca="1">IFERROR(NOW()-F83,"-")</f>
        <v>45955.846989814818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45955.846989814818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45955.846989814818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45955.846989814818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45955.846989814818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45955.846989814818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45955.846989814818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45955.846989814818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45955.846989814818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45955.846989814818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45955.846989814818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45955.846989814818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45955.846989814818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45955.846989814818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45955.846989814818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45955.846989814818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45955.846989814818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45955.846989814818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45955.846989814818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45955.846989814818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45955.846989814818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45955.846989814818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45955.846989814818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45955.846989814818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45955.846989814818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45955.846989814818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45955.846989814818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45955.846989814818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45955.846989814818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45955.846989814818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45955.846989814818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45955.846989814818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45955.846989814818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45955.846989814818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45955.846989814818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45955.846989814818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45955.846989814818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45955.846989814818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45955.846989814818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45955.846989814818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45955.846989814818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45955.846989814818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45955.846989814818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45955.846989814818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45955.846989814818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45955.846989814818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45955.846989814818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45955.846989814818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45955.846989814818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45955.846989814818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45955.846989814818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45955.846989814818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45955.846989814818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45955.846989814818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45955.846989814818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45955.846989814818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45955.846989814818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45955.846989814818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45955.846989814818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45955.846989814818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45955.846989814818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45955.846989814818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45955.846989814818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45955.846989814818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45955.846989814818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45955.846989814818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45955.846989814818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45955.846989814818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45955.846989814818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45955.846989814818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45955.846989814818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45955.846989814818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45955.846989814818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45955.846989814818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45955.846989814818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45955.846989814818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45955.846989814818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45955.846989814818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45955.846989814818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45955.846989814818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45955.846989814818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45955.846989814818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45955.846989814818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45955.846989814818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45955.846989814818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45955.846989814818</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45955.846989814818</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45955.846989814818</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45955.846989814818</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45955.846989814818</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45955.846989814818</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45955.846989814818</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45955.846989814818</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45955.846989814818</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45955.846989814818</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45955.846989814818</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45955.846989814818</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45955.846989814818</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45955.846989814818</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45955.846989814818</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45955.846989814818</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45955.846989814818</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45955.846989814818</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45955.846989814818</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45955.846989814818</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45955.846989814818</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45955.846989814818</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45955.846989814818</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45955.846989814818</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45955.846989814818</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45955.846989814818</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45955.846989814818</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45955.846989814818</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45955.846989814818</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45955.846989814818</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45955.846989814818</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45955.846989814818</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45955.846989814818</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45955.846989814818</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45955.846989814818</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45955.846989814818</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45955.846989814818</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45955.846989814818</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45955.846989814818</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45955.846989814818</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45955.846989814818</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45955.846989814818</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45955.846989814818</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45955.846989814818</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45955.846989814818</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45955.846989814818</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45955.846989814818</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45955.846989814818</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45955.846989814818</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45955.846989814818</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45955.846989814818</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45955.846989814818</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45955.846989814818</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13"/>
      <c r="B221" s="18" t="str">
        <f>IFERROR(VLOOKUP(D221,DB!A:K,11,0),"")</f>
        <v/>
      </c>
      <c r="C221" s="18"/>
      <c r="D221" s="18"/>
      <c r="E221" s="114"/>
      <c r="F221" s="115"/>
      <c r="G221" s="116">
        <f ca="1">IFERROR(NOW()-F221,"-")</f>
        <v>45955.846989814818</v>
      </c>
      <c r="H221" s="115"/>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1"/>
    </row>
    <row r="222" spans="1:88" ht="31.5" customHeight="1">
      <c r="A222" s="113"/>
      <c r="B222" s="18" t="str">
        <f>IFERROR(VLOOKUP(D222,DB!A:K,11,0),"")</f>
        <v/>
      </c>
      <c r="C222" s="18"/>
      <c r="D222" s="18"/>
      <c r="E222" s="114"/>
      <c r="F222" s="115"/>
      <c r="G222" s="116">
        <f ca="1">IFERROR(NOW()-F222,"-")</f>
        <v>45955.846989814818</v>
      </c>
      <c r="H222" s="115"/>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1"/>
    </row>
    <row r="223" spans="1:88" ht="31.5" customHeight="1">
      <c r="A223" s="113"/>
      <c r="B223" s="18" t="str">
        <f>IFERROR(VLOOKUP(D223,DB!A:K,11,0),"")</f>
        <v/>
      </c>
      <c r="C223" s="18"/>
      <c r="D223" s="18"/>
      <c r="E223" s="114"/>
      <c r="F223" s="115"/>
      <c r="G223" s="116">
        <f ca="1">IFERROR(NOW()-F223,"-")</f>
        <v>45955.846989814818</v>
      </c>
      <c r="H223" s="115"/>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1"/>
    </row>
    <row r="224" spans="1:88" ht="31.5" customHeight="1">
      <c r="A224" s="113"/>
      <c r="B224" s="18" t="str">
        <f>IFERROR(VLOOKUP(D224,DB!A:K,11,0),"")</f>
        <v/>
      </c>
      <c r="C224" s="18"/>
      <c r="D224" s="18"/>
      <c r="E224" s="114"/>
      <c r="F224" s="115"/>
      <c r="G224" s="116">
        <f ca="1">IFERROR(NOW()-F224,"-")</f>
        <v>45955.846989814818</v>
      </c>
      <c r="H224" s="115"/>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1"/>
    </row>
    <row r="225" spans="1:88" ht="31.5" customHeight="1">
      <c r="A225" s="113"/>
      <c r="B225" s="18" t="str">
        <f>IFERROR(VLOOKUP(D225,DB!A:K,11,0),"")</f>
        <v/>
      </c>
      <c r="C225" s="18"/>
      <c r="D225" s="18"/>
      <c r="E225" s="114"/>
      <c r="F225" s="115"/>
      <c r="G225" s="116">
        <f ca="1">IFERROR(NOW()-F225,"-")</f>
        <v>45955.846989814818</v>
      </c>
      <c r="H225" s="115"/>
      <c r="I225" s="18" t="str">
        <f>IFERROR(VLOOKUP(D225,DB!A:F,6,0),"")</f>
        <v/>
      </c>
      <c r="J225" s="18" t="str">
        <f>IFERROR(VLOOKUP(D225,DB!A:G,7,0),"")</f>
        <v/>
      </c>
      <c r="K225" s="19"/>
      <c r="L225" s="18" t="str">
        <f>IFERROR(VLOOKUP(D225,DB!A:I,9,0),"")</f>
        <v/>
      </c>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c r="BE225" s="18"/>
      <c r="BF225" s="18"/>
      <c r="BG225" s="18"/>
      <c r="BH225" s="18"/>
      <c r="BI225" s="18"/>
      <c r="BJ225" s="18"/>
      <c r="BK225" s="18"/>
      <c r="BL225" s="18"/>
      <c r="BM225" s="18"/>
      <c r="BN225" s="18"/>
      <c r="BO225" s="18"/>
      <c r="BP225" s="18"/>
      <c r="BQ225" s="18"/>
      <c r="BR225" s="18"/>
      <c r="BS225" s="18"/>
      <c r="BT225" s="18"/>
      <c r="BU225" s="18"/>
      <c r="BV225" s="18"/>
      <c r="BW225" s="18"/>
      <c r="BX225" s="18"/>
      <c r="BY225" s="18"/>
      <c r="BZ225" s="18"/>
      <c r="CA225" s="18"/>
      <c r="CB225" s="18"/>
      <c r="CC225" s="18"/>
      <c r="CD225" s="18"/>
      <c r="CE225" s="18"/>
      <c r="CF225" s="18"/>
      <c r="CG225" s="18"/>
      <c r="CH225" s="18"/>
      <c r="CI225" s="18"/>
      <c r="CJ225" s="111"/>
    </row>
    <row r="226" spans="1:88" ht="31.5" customHeight="1">
      <c r="A226" s="161"/>
      <c r="B226" s="162" t="str">
        <f>IFERROR(VLOOKUP(D226,DB!A:K,11,0),"")</f>
        <v/>
      </c>
      <c r="C226" s="162"/>
      <c r="D226" s="162"/>
      <c r="E226" s="163"/>
      <c r="F226" s="164"/>
      <c r="G226" s="165">
        <f ca="1">IFERROR(NOW()-F226,"-")</f>
        <v>45955.846989814818</v>
      </c>
      <c r="H226" s="164"/>
      <c r="I226" s="162" t="str">
        <f>IFERROR(VLOOKUP(D226,DB!A:F,6,0),"")</f>
        <v/>
      </c>
      <c r="J226" s="162" t="str">
        <f>IFERROR(VLOOKUP(D226,DB!A:G,7,0),"")</f>
        <v/>
      </c>
      <c r="K226" s="166"/>
      <c r="L226" s="162" t="str">
        <f>IFERROR(VLOOKUP(D226,DB!A:I,9,0),"")</f>
        <v/>
      </c>
      <c r="M226" s="162"/>
      <c r="N226" s="162"/>
      <c r="O226" s="162"/>
      <c r="P226" s="162"/>
      <c r="Q226" s="162"/>
      <c r="R226" s="162"/>
      <c r="S226" s="162"/>
      <c r="T226" s="162"/>
      <c r="U226" s="162"/>
      <c r="V226" s="162"/>
      <c r="W226" s="162"/>
      <c r="X226" s="162"/>
      <c r="Y226" s="162"/>
      <c r="Z226" s="162"/>
      <c r="AA226" s="162"/>
      <c r="AB226" s="162"/>
      <c r="AC226" s="162"/>
      <c r="AD226" s="162"/>
      <c r="AE226" s="162"/>
      <c r="AF226" s="162"/>
      <c r="AG226" s="162"/>
      <c r="AH226" s="162"/>
      <c r="AI226" s="162"/>
      <c r="AJ226" s="162"/>
      <c r="AK226" s="162"/>
      <c r="AL226" s="162"/>
      <c r="AM226" s="162"/>
      <c r="AN226" s="162"/>
      <c r="AO226" s="162"/>
      <c r="AP226" s="162"/>
      <c r="AQ226" s="162"/>
      <c r="AR226" s="162"/>
      <c r="AS226" s="162"/>
      <c r="AT226" s="162"/>
      <c r="AU226" s="162"/>
      <c r="AV226" s="162"/>
      <c r="AW226" s="162"/>
      <c r="AX226" s="162"/>
      <c r="AY226" s="162"/>
      <c r="AZ226" s="162"/>
      <c r="BA226" s="162"/>
      <c r="BB226" s="162"/>
      <c r="BC226" s="162"/>
      <c r="BD226" s="162"/>
      <c r="BE226" s="162"/>
      <c r="BF226" s="162"/>
      <c r="BG226" s="162"/>
      <c r="BH226" s="162"/>
      <c r="BI226" s="162"/>
      <c r="BJ226" s="162"/>
      <c r="BK226" s="162"/>
      <c r="BL226" s="162"/>
      <c r="BM226" s="162"/>
      <c r="BN226" s="162"/>
      <c r="BO226" s="162"/>
      <c r="BP226" s="162"/>
      <c r="BQ226" s="162"/>
      <c r="BR226" s="162"/>
      <c r="BS226" s="162"/>
      <c r="BT226" s="162"/>
      <c r="BU226" s="162"/>
      <c r="BV226" s="162"/>
      <c r="BW226" s="162"/>
      <c r="BX226" s="162"/>
      <c r="BY226" s="162"/>
      <c r="BZ226" s="162"/>
      <c r="CA226" s="162"/>
      <c r="CB226" s="162"/>
      <c r="CC226" s="162"/>
      <c r="CD226" s="162"/>
      <c r="CE226" s="162"/>
      <c r="CF226" s="162"/>
      <c r="CG226" s="162"/>
      <c r="CH226" s="162"/>
      <c r="CI226" s="162"/>
      <c r="CJ226" s="167"/>
    </row>
  </sheetData>
  <dataValidations count="2">
    <dataValidation allowBlank="1" showInputMessage="1" showErrorMessage="1" sqref="E1" xr:uid="{4D935161-CDD3-4592-B877-3FB59C99E142}"/>
    <dataValidation type="list" allowBlank="1" showInputMessage="1" showErrorMessage="1" sqref="E3:E22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9"/>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6" ca="1" si="0">IFERROR(NOW()-F2,"-")</f>
        <v>45955.846989814818</v>
      </c>
      <c r="H2" s="22"/>
      <c r="I2" s="19" t="s">
        <v>39086</v>
      </c>
      <c r="J2" s="18" t="str">
        <f>IFERROR(VLOOKUP(D2,DB!A:G,7,0),"")</f>
        <v/>
      </c>
      <c r="K2" s="46"/>
      <c r="L2" s="23" t="str">
        <f>IFERROR(VLOOKUP(D2,DB!A:I,9,0),"")</f>
        <v/>
      </c>
    </row>
    <row r="3" spans="1:13" ht="15" customHeight="1">
      <c r="A3" s="19"/>
      <c r="B3" s="63" t="str">
        <f>IFERROR(VLOOKUP(D3,DB!A:K,11,0),"")</f>
        <v/>
      </c>
      <c r="C3" s="18"/>
      <c r="D3" s="18"/>
      <c r="E3" s="18"/>
      <c r="F3" s="20"/>
      <c r="G3" s="21">
        <f t="shared" ca="1" si="0"/>
        <v>45955.846989814818</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45955.846989814818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45955.846989814818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45955.846989814818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45955.846989814818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45955.846989814818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45955.846989814818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45955.846989814818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45955.846989814818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45955.846989814818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45955.846989814818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45955.846989814818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45955.846989814818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45955.846989814818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ref="G17:G80" ca="1" si="1">IFERROR(NOW()-F17,"-")</f>
        <v>45955.846989814818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45955.846989814818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45955.846989814818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45955.846989814818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45955.846989814818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45955.846989814818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45955.846989814818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45955.846989814818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45955.846989814818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45955.846989814818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45955.846989814818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45955.846989814818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45955.846989814818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45955.846989814818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45955.846989814818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45955.846989814818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45955.846989814818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45955.846989814818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45955.846989814818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45955.846989814818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45955.846989814818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45955.846989814818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45955.846989814818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45955.846989814818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45955.846989814818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45955.846989814818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45955.846989814818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45955.846989814818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45955.846989814818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45955.846989814818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45955.846989814818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45955.846989814818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45955.846989814818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45955.846989814818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45955.846989814818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45955.846989814818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45955.846989814818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45955.846989814818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45955.846989814818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45955.846989814818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45955.846989814818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45955.846989814818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45955.846989814818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45955.846989814818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45955.846989814818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45955.846989814818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45955.846989814818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45955.846989814818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45955.846989814818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45955.846989814818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45955.846989814818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45955.846989814818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45955.846989814818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45955.846989814818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45955.846989814818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45955.846989814818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45955.846989814818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45955.846989814818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45955.846989814818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45955.846989814818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45955.846989814818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45955.846989814818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45955.846989814818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45955.846989814818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ref="G81:G144" ca="1" si="2">IFERROR(NOW()-F81,"-")</f>
        <v>45955.846989814818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45955.846989814818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45955.846989814818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45955.846989814818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45955.846989814818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45955.846989814818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45955.846989814818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45955.846989814818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45955.846989814818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45955.846989814818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45955.846989814818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45955.846989814818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45955.846989814818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45955.846989814818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45955.846989814818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45955.846989814818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45955.846989814818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45955.846989814818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45955.846989814818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45955.846989814818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45955.846989814818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45955.846989814818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45955.846989814818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45955.846989814818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45955.846989814818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45955.846989814818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45955.846989814818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45955.846989814818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45955.846989814818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45955.846989814818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45955.846989814818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45955.846989814818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45955.846989814818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45955.846989814818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45955.846989814818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45955.846989814818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45955.846989814818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45955.846989814818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45955.846989814818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45955.846989814818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45955.846989814818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45955.846989814818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45955.846989814818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45955.846989814818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45955.846989814818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45955.846989814818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45955.846989814818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45955.846989814818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45955.846989814818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45955.846989814818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45955.846989814818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45955.846989814818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45955.846989814818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45955.846989814818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45955.846989814818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45955.846989814818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45955.846989814818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45955.846989814818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45955.846989814818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45955.846989814818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45955.846989814818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45955.846989814818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45955.846989814818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45955.846989814818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ref="G145:G208" ca="1" si="3">IFERROR(NOW()-F145,"-")</f>
        <v>45955.846989814818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45955.846989814818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45955.846989814818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45955.846989814818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45955.846989814818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45955.846989814818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45955.846989814818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45955.846989814818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45955.846989814818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45955.846989814818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45955.846989814818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45955.846989814818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45955.846989814818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45955.846989814818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45955.846989814818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45955.846989814818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45955.846989814818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45955.846989814818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45955.846989814818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45955.846989814818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45955.846989814818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45955.846989814818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45955.846989814818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45955.846989814818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45955.846989814818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45955.846989814818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45955.846989814818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45955.846989814818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45955.846989814818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45955.846989814818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45955.846989814818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45955.846989814818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45955.846989814818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45955.846989814818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45955.846989814818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45955.846989814818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45955.846989814818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45955.846989814818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45955.846989814818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45955.846989814818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45955.846989814818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45955.846989814818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45955.846989814818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45955.846989814818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45955.846989814818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45955.846989814818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45955.846989814818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45955.846989814818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45955.846989814818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45955.846989814818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45955.846989814818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45955.846989814818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45955.846989814818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45955.846989814818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45955.846989814818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45955.846989814818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45955.846989814818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45955.846989814818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45955.846989814818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45955.846989814818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45955.846989814818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45955.846989814818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45955.846989814818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45955.846989814818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ref="G209:G272" ca="1" si="4">IFERROR(NOW()-F209,"-")</f>
        <v>45955.846989814818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45955.846989814818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45955.846989814818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45955.846989814818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45955.846989814818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45955.846989814818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45955.846989814818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45955.846989814818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45955.846989814818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45955.846989814818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45955.846989814818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45955.846989814818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45955.846989814818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45955.846989814818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45955.846989814818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45955.846989814818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45955.846989814818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45955.846989814818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45955.846989814818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45955.846989814818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45955.846989814818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45955.846989814818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45955.846989814818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45955.846989814818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45955.846989814818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45955.846989814818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45955.846989814818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45955.846989814818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45955.846989814818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45955.846989814818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45955.846989814818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45955.846989814818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45955.846989814818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45955.846989814818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45955.846989814818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45955.846989814818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45955.846989814818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45955.846989814818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45955.846989814818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45955.846989814818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45955.846989814818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45955.846989814818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45955.846989814818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45955.846989814818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45955.846989814818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45955.846989814818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45955.846989814818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45955.846989814818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45955.846989814818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45955.846989814818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45955.846989814818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45955.846989814818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45955.846989814818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45955.846989814818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45955.846989814818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45955.846989814818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45955.846989814818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45955.846989814818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45955.846989814818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45955.846989814818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45955.846989814818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45955.846989814818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45955.846989814818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45955.846989814818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ref="G273:G336" ca="1" si="5">IFERROR(NOW()-F273,"-")</f>
        <v>45955.846989814818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45955.846989814818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45955.846989814818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45955.846989814818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45955.846989814818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45955.846989814818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45955.846989814818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45955.846989814818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45955.846989814818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45955.846989814818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45955.846989814818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45955.846989814818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45955.846989814818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45955.846989814818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45955.846989814818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45955.846989814818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45955.846989814818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45955.846989814818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45955.846989814818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45955.846989814818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45955.846989814818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45955.846989814818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45955.846989814818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45955.846989814818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45955.846989814818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45955.846989814818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45955.846989814818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45955.846989814818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45955.846989814818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45955.846989814818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45955.846989814818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45955.846989814818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45955.846989814818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45955.846989814818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45955.846989814818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45955.846989814818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45955.846989814818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45955.846989814818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45955.846989814818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45955.846989814818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45955.846989814818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45955.846989814818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45955.846989814818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45955.846989814818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45955.846989814818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45955.846989814818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45955.846989814818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45955.846989814818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45955.846989814818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45955.846989814818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45955.846989814818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45955.846989814818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45955.846989814818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45955.846989814818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45955.846989814818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45955.846989814818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45955.846989814818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45955.846989814818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45955.846989814818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45955.846989814818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45955.846989814818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45955.846989814818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45955.846989814818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45955.846989814818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ref="G337:G400" ca="1" si="6">IFERROR(NOW()-F337,"-")</f>
        <v>45955.846989814818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45955.846989814818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45955.846989814818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45955.846989814818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45955.846989814818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45955.846989814818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45955.846989814818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45955.846989814818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45955.846989814818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45955.846989814818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45955.846989814818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45955.846989814818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45955.846989814818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45955.846989814818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45955.846989814818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45955.846989814818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45955.846989814818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45955.846989814818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45955.846989814818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45955.846989814818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45955.846989814818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45955.846989814818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45955.846989814818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45955.846989814818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45955.846989814818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45955.846989814818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45955.846989814818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45955.846989814818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45955.846989814818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45955.846989814818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45955.846989814818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45955.846989814818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45955.846989814818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45955.846989814818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45955.846989814818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45955.846989814818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45955.846989814818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45955.846989814818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45955.846989814818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45955.846989814818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45955.846989814818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45955.846989814818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45955.846989814818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45955.846989814818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45955.846989814818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45955.846989814818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45955.846989814818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45955.846989814818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45955.846989814818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45955.846989814818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45955.846989814818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45955.846989814818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45955.846989814818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45955.846989814818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45955.846989814818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45955.846989814818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45955.846989814818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45955.846989814818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45955.846989814818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45955.846989814818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45955.846989814818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45955.846989814818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45955.846989814818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45955.846989814818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ref="G401:G464" ca="1" si="7">IFERROR(NOW()-F401,"-")</f>
        <v>45955.846989814818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45955.846989814818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45955.846989814818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45955.846989814818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45955.846989814818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45955.846989814818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45955.846989814818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45955.846989814818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45955.846989814818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45955.846989814818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45955.846989814818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45955.846989814818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45955.846989814818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45955.846989814818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45955.846989814818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45955.846989814818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45955.846989814818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45955.846989814818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45955.846989814818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45955.846989814818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45955.846989814818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45955.846989814818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45955.846989814818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45955.846989814818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45955.846989814818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45955.846989814818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45955.846989814818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45955.846989814818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45955.846989814818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45955.846989814818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45955.846989814818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45955.846989814818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45955.846989814818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45955.846989814818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45955.846989814818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45955.846989814818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45955.846989814818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45955.846989814818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45955.846989814818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45955.846989814818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45955.846989814818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45955.846989814818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45955.846989814818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45955.846989814818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45955.846989814818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45955.846989814818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45955.846989814818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45955.846989814818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45955.846989814818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45955.846989814818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45955.846989814818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45955.846989814818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45955.846989814818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45955.846989814818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45955.846989814818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45955.846989814818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45955.846989814818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45955.846989814818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45955.846989814818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45955.846989814818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45955.846989814818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45955.846989814818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45955.846989814818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45955.846989814818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ref="G465:G528" ca="1" si="8">IFERROR(NOW()-F465,"-")</f>
        <v>45955.846989814818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45955.846989814818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45955.846989814818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45955.846989814818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45955.846989814818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45955.846989814818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45955.846989814818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45955.846989814818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45955.846989814818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45955.846989814818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45955.846989814818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45955.846989814818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45955.846989814818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45955.846989814818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45955.846989814818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45955.846989814818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45955.846989814818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45955.846989814818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45955.846989814818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45955.846989814818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45955.846989814818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45955.846989814818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45955.846989814818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45955.846989814818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45955.846989814818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45955.846989814818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45955.846989814818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45955.846989814818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45955.846989814818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45955.846989814818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45955.846989814818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45955.846989814818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45955.846989814818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45955.846989814818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45955.846989814818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45955.846989814818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45955.846989814818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45955.846989814818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45955.846989814818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45955.846989814818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45955.846989814818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45955.846989814818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45955.846989814818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45955.846989814818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45955.846989814818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45955.846989814818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45955.846989814818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45955.846989814818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45955.846989814818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45955.846989814818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45955.846989814818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45955.846989814818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45955.846989814818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45955.846989814818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45955.846989814818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45955.846989814818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45955.846989814818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45955.846989814818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45955.846989814818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45955.846989814818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45955.846989814818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45955.846989814818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45955.846989814818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45955.846989814818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ref="G529:G592" ca="1" si="9">IFERROR(NOW()-F529,"-")</f>
        <v>45955.846989814818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45955.846989814818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45955.846989814818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45955.846989814818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45955.846989814818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45955.846989814818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45955.846989814818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45955.846989814818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45955.846989814818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45955.846989814818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45955.846989814818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45955.846989814818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45955.846989814818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45955.846989814818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45955.846989814818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45955.846989814818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45955.846989814818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45955.846989814818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45955.846989814818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45955.846989814818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45955.846989814818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45955.846989814818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45955.846989814818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45955.846989814818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45955.846989814818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45955.846989814818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45955.846989814818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45955.846989814818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45955.846989814818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45955.846989814818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45955.846989814818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45955.846989814818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45955.846989814818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45955.846989814818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45955.846989814818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45955.846989814818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45955.846989814818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45955.846989814818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45955.846989814818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45955.846989814818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45955.846989814818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45955.846989814818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45955.846989814818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45955.846989814818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45955.846989814818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45955.846989814818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45955.846989814818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45955.846989814818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45955.846989814818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45955.846989814818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45955.846989814818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45955.846989814818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45955.846989814818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45955.846989814818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45955.846989814818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45955.846989814818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45955.846989814818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45955.846989814818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45955.846989814818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45955.846989814818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45955.846989814818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45955.846989814818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45955.846989814818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45955.846989814818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ref="G593:G656" ca="1" si="10">IFERROR(NOW()-F593,"-")</f>
        <v>45955.846989814818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45955.846989814818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45955.846989814818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45955.846989814818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45955.846989814818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45955.846989814818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45955.846989814818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45955.846989814818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45955.846989814818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45955.846989814818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45955.846989814818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45955.846989814818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45955.846989814818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45955.846989814818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45955.846989814818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45955.846989814818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45955.846989814818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45955.846989814818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45955.846989814818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45955.846989814818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45955.846989814818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45955.846989814818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45955.846989814818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45955.846989814818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45955.846989814818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45955.846989814818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45955.846989814818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45955.846989814818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45955.846989814818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45955.846989814818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45955.846989814818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45955.846989814818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45955.846989814818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45955.846989814818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45955.846989814818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45955.846989814818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45955.846989814818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45955.846989814818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45955.846989814818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45955.846989814818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45955.846989814818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45955.846989814818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45955.846989814818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45955.846989814818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45955.846989814818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45955.846989814818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45955.846989814818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45955.846989814818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45955.846989814818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45955.846989814818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45955.846989814818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45955.846989814818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45955.846989814818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45955.846989814818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45955.846989814818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45955.846989814818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45955.846989814818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45955.846989814818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45955.846989814818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45955.846989814818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45955.846989814818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45955.846989814818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45955.846989814818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45955.846989814818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ref="G657:G720" ca="1" si="11">IFERROR(NOW()-F657,"-")</f>
        <v>45955.846989814818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45955.846989814818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45955.846989814818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45955.846989814818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45955.846989814818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45955.846989814818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45955.846989814818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45955.846989814818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45955.846989814818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45955.846989814818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45955.846989814818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45955.846989814818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45955.846989814818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45955.846989814818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45955.846989814818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45955.846989814818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45955.846989814818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45955.846989814818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45955.846989814818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45955.846989814818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45955.846989814818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45955.846989814818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45955.846989814818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45955.846989814818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45955.846989814818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45955.846989814818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45955.846989814818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45955.846989814818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45955.846989814818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45955.846989814818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45955.846989814818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45955.846989814818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45955.846989814818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45955.846989814818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45955.846989814818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45955.846989814818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45955.846989814818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45955.846989814818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45955.846989814818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45955.846989814818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45955.846989814818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45955.846989814818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45955.846989814818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45955.846989814818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45955.846989814818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45955.846989814818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45955.846989814818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45955.846989814818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45955.846989814818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45955.846989814818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45955.846989814818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45955.846989814818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45955.846989814818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45955.846989814818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45955.846989814818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45955.846989814818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45955.846989814818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45955.846989814818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45955.846989814818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45955.846989814818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45955.846989814818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45955.846989814818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45955.846989814818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45955.846989814818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ref="G721:G784" ca="1" si="12">IFERROR(NOW()-F721,"-")</f>
        <v>45955.846989814818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45955.846989814818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45955.846989814818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45955.846989814818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45955.846989814818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45955.846989814818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45955.846989814818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45955.846989814818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45955.846989814818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45955.846990046295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45955.846990046295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45955.846990046295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45955.846990046295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45955.846990046295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45955.846990046295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45955.846990046295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45955.846990046295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45955.846990046295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45955.846990046295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45955.846990046295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45955.846990046295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45955.846990046295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45955.846990046295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45955.846990046295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45955.846990046295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45955.846990046295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45955.846990046295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45955.846990046295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45955.846990046295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45955.846990046295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45955.846990046295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45955.846990046295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45955.846990046295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45955.846990046295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45955.846990046295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45955.846990046295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45955.846990046295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45955.846990046295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45955.846990046295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45955.846990046295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45955.846990046295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45955.846990046295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45955.846990046295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45955.846990046295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45955.846990046295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45955.846990046295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45955.846990046295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45955.846990046295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45955.846990046295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45955.846990046295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45955.846990046295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45955.846990046295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45955.846990046295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45955.846990046295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45955.846990046295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45955.846990046295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45955.846990046295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45955.846990046295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45955.846990046295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45955.846990046295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45955.846990046295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45955.846990046295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45955.846990046295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45955.846990046295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ref="G785:G848" ca="1" si="13">IFERROR(NOW()-F785,"-")</f>
        <v>45955.846990046295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45955.846990046295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45955.846990046295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45955.846990046295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45955.846990046295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45955.846990046295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45955.846990046295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45955.846990046295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45955.846990046295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45955.846990046295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45955.846990046295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45955.846990046295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45955.846990046295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45955.846990046295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45955.846990046295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45955.846990046295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45955.846990046295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45955.846990046295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45955.846990046295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45955.846990046295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45955.846990046295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45955.846990046295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45955.846990046295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45955.846990046295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45955.846990046295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45955.846990046295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45955.846990046295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45955.846990046295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45955.846990046295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45955.846990046295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45955.846990046295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45955.846990046295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45955.846990046295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45955.846990046295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45955.846990046295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45955.846990046295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45955.846990046295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45955.846990046295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45955.846990046295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45955.846990046295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45955.846990046295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45955.846990046295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45955.846990046295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45955.846990046295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45955.846990046295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45955.846990046295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45955.846990046295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45955.846990046295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45955.846990046295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45955.846990046295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45955.846990046295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45955.846990046295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45955.846990046295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45955.846990046295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45955.846990046295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45955.846990046295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45955.846990046295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45955.846990046295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45955.846990046295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45955.846990046295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45955.846990046295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45955.846990046295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45955.846990046295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45955.846990046295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ref="G849:G912" ca="1" si="14">IFERROR(NOW()-F849,"-")</f>
        <v>45955.846990046295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45955.846990046295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45955.846990046295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45955.846990046295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45955.846990046295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45955.846990046295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45955.846990046295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45955.846990046295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45955.846990046295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45955.846990046295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45955.846990046295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45955.846990046295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45955.846990046295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45955.846990046295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45955.846990046295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45955.846990046295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45955.846990046295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45955.846990046295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45955.846990046295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45955.846990046295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45955.846990046295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45955.846990046295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45955.846990046295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45955.846990046295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45955.846990046295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45955.846990046295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45955.846990046295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45955.846990046295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45955.846990046295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45955.846990046295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45955.846990046295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45955.846990046295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45955.846990046295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45955.846990046295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45955.846990046295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45955.846990046295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45955.846990046295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45955.846990046295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45955.846990046295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45955.846990046295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45955.846990046295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45955.846990046295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45955.846990046295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45955.846990046295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45955.846990046295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45955.846990046295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45955.846990046295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45955.846990046295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45955.846990046295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45955.846990046295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45955.846990046295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45955.846990046295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45955.846990046295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45955.846990046295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45955.846990046295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45955.846990046295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45955.846990046295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45955.846990046295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45955.846990046295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45955.846990046295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45955.846990046295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45955.846990046295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45955.846990046295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45955.846990046295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ref="G913:G976" ca="1" si="15">IFERROR(NOW()-F913,"-")</f>
        <v>45955.846990046295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45955.846990046295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45955.846990046295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45955.846990046295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45955.846990046295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45955.846990046295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45955.846990046295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45955.846990046295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45955.846990046295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45955.846990046295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45955.846990046295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45955.846990046295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45955.846990046295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45955.846990046295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45955.846990046295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45955.846990046295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45955.846990046295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45955.846990046295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45955.846990046295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45955.846990046295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45955.846990046295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45955.846990046295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45955.846990046295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45955.846990046295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45955.846990046295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45955.846990046295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45955.846990046295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45955.846990046295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45955.846990046295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45955.846990046295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45955.846990046295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45955.846990046295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45955.846990046295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45955.846990046295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45955.846990046295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45955.846990046295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45955.846990046295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45955.846990046295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45955.846990046295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45955.846990046295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45955.846990046295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45955.846990046295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45955.846990046295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45955.846990046295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45955.846990046295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45955.846990046295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45955.846990046295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45955.846990046295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45955.846990046295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45955.846990046295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45955.846990046295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45955.846990046295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45955.846990046295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45955.846990046295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45955.846990046295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45955.846990046295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45955.846990046295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45955.846990046295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45955.846990046295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45955.846990046295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45955.846990046295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45955.846990046295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45955.846990046295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45955.846990046295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ref="G977:G1040" ca="1" si="16">IFERROR(NOW()-F977,"-")</f>
        <v>45955.846990046295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45955.846990046295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45955.846990046295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45955.846990046295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45955.846990046295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45955.846990046295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45955.846990046295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45955.846990046295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45955.846990046295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45955.846990046295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45955.846990046295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45955.846990046295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45955.846990046295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45955.846990046295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45955.846990046295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45955.846990046295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45955.846990046295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45955.846990046295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45955.846990046295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45955.846990046295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45955.846990046295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45955.846990046295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45955.846990046295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45955.846990046295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45955.846990046295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45955.846990046295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45955.846990046295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45955.846990046295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45955.846990046295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45955.846990046295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45955.846990046295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45955.846990046295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45955.846990046295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45955.846990046295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45955.846990046295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45955.846990046295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45955.846990046295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45955.846990046295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45955.846990046295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45955.846990046295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45955.846990046295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45955.846990046295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45955.846990046295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45955.846990046295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45955.846990046295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45955.846990046295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45955.846990046295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45955.846990046295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45955.846990046295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45955.846990046295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45955.846990046295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45955.846990046295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45955.846990046295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45955.846990046295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45955.846990046295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45955.846990046295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45955.846990046295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45955.846990046295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45955.846990046295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45955.846990046295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45955.846990046295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45955.846990046295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45955.846990046295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45955.846990046295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ref="G1041:G1104" ca="1" si="17">IFERROR(NOW()-F1041,"-")</f>
        <v>45955.846990046295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45955.846990046295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45955.846990046295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45955.846990046295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45955.846990046295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45955.846990046295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45955.846990046295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45955.846990046295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45955.846990046295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45955.846990046295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45955.846990046295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45955.846990046295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45955.846990046295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45955.846990046295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45955.846990046295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45955.846990046295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45955.846990046295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45955.846990046295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45955.846990046295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45955.846990046295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45955.846990046295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45955.846990046295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45955.846990046295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45955.846990046295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45955.846990046295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45955.846990046295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45955.846990046295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45955.846990046295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45955.846990046295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45955.846990046295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45955.846990046295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45955.846990046295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45955.846990046295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45955.846990046295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45955.846990046295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45955.846990046295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45955.846990046295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45955.846990046295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45955.846990046295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45955.846990046295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45955.846990046295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45955.846990046295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45955.846990046295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45955.846990046295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45955.846990046295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45955.846990046295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45955.846990046295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45955.846990046295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45955.846990046295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45955.846990046295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45955.846990046295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45955.846990046295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45955.846990046295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45955.846990046295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45955.846990046295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45955.846990046295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45955.846990046295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45955.846990046295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45955.846990046295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45955.846990046295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45955.846990046295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45955.846990046295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45955.846990046295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45955.846990046295</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ref="G1105:G1119" ca="1" si="18">IFERROR(NOW()-F1105,"-")</f>
        <v>45955.846990046295</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45955.846990046295</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45955.846990046295</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45955.846990046295</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45955.846990046295</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45955.846990046295</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45955.846990046295</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45955.846990046295</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45955.846990046295</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45955.846990046295</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45955.846990046295</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45955.846990046295</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45955.846990046295</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45955.846990046295</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45955.846990046295</v>
      </c>
      <c r="H1119" s="22"/>
      <c r="I1119" s="19" t="str">
        <f>IFERROR(VLOOKUP(D1119,DB!A:F,6,0),"")</f>
        <v/>
      </c>
      <c r="J1119" s="18" t="str">
        <f>IFERROR(VLOOKUP(D1119,DB!A:G,7,0),"")</f>
        <v/>
      </c>
      <c r="K1119" s="46"/>
      <c r="L1119" s="23" t="str">
        <f>IFERROR(VLOOKUP(D1119,DB!A:I,9,0),"")</f>
        <v/>
      </c>
    </row>
  </sheetData>
  <dataValidations count="2">
    <dataValidation allowBlank="1" showInputMessage="1" showErrorMessage="1" sqref="E1" xr:uid="{5914219A-CB83-432D-936A-CC0CB6F3982A}"/>
    <dataValidation type="list" allowBlank="1" showInputMessage="1" showErrorMessage="1" sqref="E2:E111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1"/>
  <sheetViews>
    <sheetView workbookViewId="0">
      <selection activeCell="E9" sqref="E9"/>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9" t="s">
        <v>38994</v>
      </c>
      <c r="J1" s="169" t="s">
        <v>38995</v>
      </c>
      <c r="K1" s="33" t="s">
        <v>38996</v>
      </c>
      <c r="L1" s="35" t="s">
        <v>8</v>
      </c>
      <c r="M1" s="112"/>
      <c r="N1" s="112"/>
      <c r="O1" s="112"/>
      <c r="P1" s="112"/>
    </row>
    <row r="2" spans="1:16" s="110" customFormat="1">
      <c r="A2" s="94" t="s">
        <v>39087</v>
      </c>
      <c r="B2" s="94" t="str">
        <f>IFERROR(VLOOKUP(D2,DB!A:K,11,0),"")</f>
        <v>R4</v>
      </c>
      <c r="C2" s="97">
        <v>1</v>
      </c>
      <c r="D2" s="94" t="s">
        <v>35115</v>
      </c>
      <c r="E2" s="98" t="s">
        <v>38998</v>
      </c>
      <c r="F2" s="99">
        <v>45703.480717592596</v>
      </c>
      <c r="G2" s="100">
        <f ca="1">IFERROR(NOW()-F2,"")</f>
        <v>252.3662722222216</v>
      </c>
      <c r="H2" s="99">
        <v>45703.474768518521</v>
      </c>
      <c r="I2" s="99" t="str">
        <f>IFERROR(VLOOKUP(D2,DB!A:F,6,0),"")</f>
        <v>SCECO</v>
      </c>
      <c r="J2" s="99" t="str">
        <f>IFERROR(VLOOKUP(D2,DB!A:G,7,0),"")</f>
        <v>Dead</v>
      </c>
      <c r="K2" s="101" t="s">
        <v>39088</v>
      </c>
      <c r="L2" s="94" t="str">
        <f>IFERROR(VLOOKUP(D2,DB!A:I,9,0),"")</f>
        <v>Latis</v>
      </c>
    </row>
    <row r="3" spans="1:16" ht="30" customHeight="1">
      <c r="A3" s="94" t="s">
        <v>39089</v>
      </c>
      <c r="B3" s="94" t="str">
        <f>IFERROR(VLOOKUP(D3,DB!A:K,11,0),"")</f>
        <v>R4</v>
      </c>
      <c r="C3" s="94">
        <v>1</v>
      </c>
      <c r="D3" s="94" t="s">
        <v>27420</v>
      </c>
      <c r="E3" s="98" t="s">
        <v>38998</v>
      </c>
      <c r="F3" s="123">
        <v>45953.634722222225</v>
      </c>
      <c r="G3" s="124">
        <f ca="1">IFERROR(NOW()-F3,"")</f>
        <v>2.2122675925929798</v>
      </c>
      <c r="H3" s="123">
        <v>45953.546631944446</v>
      </c>
      <c r="I3" s="99" t="str">
        <f>IFERROR(VLOOKUP(D3,DB!A:F,6,0),"")</f>
        <v>SCECO</v>
      </c>
      <c r="J3" s="99" t="str">
        <f>IFERROR(VLOOKUP(D3,DB!A:G,7,0),"")</f>
        <v>Dead</v>
      </c>
      <c r="K3" s="125" t="s">
        <v>39090</v>
      </c>
      <c r="L3" s="121" t="str">
        <f>IFERROR(VLOOKUP(D3,DB!A:I,9,0),"")</f>
        <v>Latis</v>
      </c>
    </row>
    <row r="4" spans="1:16" ht="15" customHeight="1">
      <c r="A4" s="94" t="s">
        <v>39091</v>
      </c>
      <c r="B4" s="94" t="str">
        <f>IFERROR(VLOOKUP(D4,DB!A:K,11,0),"")</f>
        <v>R4</v>
      </c>
      <c r="C4" s="120">
        <v>1</v>
      </c>
      <c r="D4" s="94" t="s">
        <v>36111</v>
      </c>
      <c r="E4" s="98" t="s">
        <v>38998</v>
      </c>
      <c r="F4" s="123">
        <v>45955.738356481481</v>
      </c>
      <c r="G4" s="124">
        <f ca="1">IFERROR(NOW()-F4,"")</f>
        <v>0.10863333333691116</v>
      </c>
      <c r="H4" s="123">
        <v>45955.732800925929</v>
      </c>
      <c r="I4" s="99" t="str">
        <f>IFERROR(VLOOKUP(D4,DB!A:F,6,0),"")</f>
        <v>Generator-SG</v>
      </c>
      <c r="J4" s="99" t="str">
        <f>IFERROR(VLOOKUP(D4,DB!A:G,7,0),"")</f>
        <v>No BB Shifted</v>
      </c>
      <c r="K4" s="125" t="s">
        <v>39092</v>
      </c>
      <c r="L4" s="121" t="str">
        <f>IFERROR(VLOOKUP(D4,DB!A:I,9,0),"")</f>
        <v>Latis</v>
      </c>
    </row>
    <row r="5" spans="1:16" ht="15" customHeight="1">
      <c r="A5" s="119"/>
      <c r="B5" s="119" t="str">
        <f>IFERROR(VLOOKUP(D5,DB!A:K,11,0),"")</f>
        <v/>
      </c>
      <c r="C5" s="120"/>
      <c r="D5" s="121"/>
      <c r="E5" s="98"/>
      <c r="F5" s="123"/>
      <c r="G5" s="124">
        <f ca="1">IFERROR(NOW()-F5,"")</f>
        <v>45955.846989814818</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45955.846989814818</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45955.846989814818</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45955.846989814818</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45955.846989814818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45955.846989814818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45955.846989814818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45955.846989814818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45955.846989814818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45955.846989814818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45955.846989814818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45955.846989814818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45955.846989814818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68"/>
      <c r="E18" s="122"/>
      <c r="F18" s="123"/>
      <c r="G18" s="124">
        <f ca="1">IFERROR(NOW()-F18,"")</f>
        <v>45955.846989814818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45955.846989814818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122"/>
      <c r="F20" s="123"/>
      <c r="G20" s="124">
        <f ca="1">IFERROR(NOW()-F20,"")</f>
        <v>45955.846989814818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122"/>
      <c r="F21" s="123"/>
      <c r="G21" s="124">
        <f ca="1">IFERROR(NOW()-F21,"")</f>
        <v>45955.846989814818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94"/>
      <c r="E22" s="122"/>
      <c r="F22" s="123"/>
      <c r="G22" s="124">
        <f ca="1">IFERROR(NOW()-F22,"")</f>
        <v>45955.846989814818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45955.846989814818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45955.846989814818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45955.846989814818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45955.846989814818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45955.846989814818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45955.846989814818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45955.846989814818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45955.846989814818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45955.846989814818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45955.846989814818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45955.846989814818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45955.846989814818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45955.846989814818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45955.846989814818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45955.846989814818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45955.846989814818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45955.846989814818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45955.846989814818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45955.846989814818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45955.846989814818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45955.846989814818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45955.846989814818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45955.846989814818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45955.846989814818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45955.846989814818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45955.846989814818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45955.846989814818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45955.846989814818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45955.846989814818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45955.846989814818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45955.846989814818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45955.846989814818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45955.846989814818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45955.846989814818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45955.846989814818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45955.846989814818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45955.846989814818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45955.846989814818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45955.846989814818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45955.846989814818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45955.846989814818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45955.846989814818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45955.846989814818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45955.846989814818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45955.846989814818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45955.846989814818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45955.846989814818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45955.846989814818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45955.846989814818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45955.846989814818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45955.846989814818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45955.846989814818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45955.846989814818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45955.846989814818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45955.846989814818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45955.846989814818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45955.846989814818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45955.846989814818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45955.846989814818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45955.846989814818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45955.846989814818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45955.846989814818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45955.846989814818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45955.846989814818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45955.846989814818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45955.846989814818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45955.846989814818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45955.846989814818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45955.846989814818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45955.846989814818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45955.846989814818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45955.846989814818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45955.846989814818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45955.846989814818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45955.846989814818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45955.846989814818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45955.846989814818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45955.846989814818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45955.846989814818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45955.846989814818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45955.846989814818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45955.846989814818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45955.846989814818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45955.846989814818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45955.846989814818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45955.846989814818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45955.846989814818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45955.846989814818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45955.846989814818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45955.846989814818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45955.846989814818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45955.846989814818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45955.846989814818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45955.846989814818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45955.846989814818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45955.846989814818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45955.846989814818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45955.846989814818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45955.846989814818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45955.846989814818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45955.846989814818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45955.846989814818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45955.846989814818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45955.846989814818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45955.846989814818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45955.846989814818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45955.846989814818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45955.846989814818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45955.846989814818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45955.846989814818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45955.846989814818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45955.846989814818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45955.846989814818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45955.846989814818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45955.846989814818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45955.846989814818</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45955.846989814818</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45955.846989814818</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45955.846989814818</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45955.846989814818</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45955.846989814818</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45955.846989814818</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45955.846989814818</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45955.846989814818</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45955.846989814818</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45955.846989814818</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45955.846989814818</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45955.846989814818</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45955.846989814818</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45955.846989814818</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45955.846989814818</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45955.846989814818</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45955.846989814818</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45955.846989814818</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45955.846989814818</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45955.846989814818</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45955.846989814818</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45955.846989814818</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45955.846989814818</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45955.846989814818</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45955.846989814818</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45955.846989814818</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45955.846989814818</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45955.846989814818</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45955.846989814818</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45955.846989814818</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45955.846989814818</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45955.846989814818</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45955.846989814818</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45955.846989814818</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45955.846989814818</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45955.846989814818</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45955.846989814818</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45955.846989814818</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45955.846989814818</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45955.846989814818</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45955.846989814818</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45955.846989814818</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45955.846989814818</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45955.846989814818</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45955.846989814818</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45955.846989814818</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45955.846989814818</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45955.846989814818</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45955.846989814818</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45955.846989814818</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45955.846989814818</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45955.846989814818</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45955.846989814818</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45955.846989814818</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45955.846989814818</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45955.846989814818</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45955.846989814818</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45955.846989814818</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45955.846989814818</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45955.846989814818</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45955.846989814818</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45955.846989814818</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45955.846989814818</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45955.846989814818</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45955.846989814818</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45955.846989814818</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45955.846989814818</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45955.846989814818</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45955.846989814818</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45955.846989814818</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45955.846989814818</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45955.846989814818</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45955.846989814818</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45955.846989814818</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45955.846989814818</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45955.846989814818</v>
      </c>
      <c r="H214" s="123"/>
      <c r="I214" s="119" t="str">
        <f>IFERROR(VLOOKUP(D214,DB!A:F,6,0),"")</f>
        <v/>
      </c>
      <c r="J214" s="119" t="str">
        <f>IFERROR(VLOOKUP(D214,DB!A:G,7,0),"")</f>
        <v/>
      </c>
      <c r="K214" s="125"/>
      <c r="L214" s="121" t="str">
        <f>IFERROR(VLOOKUP(D214,DB!A:I,9,0),"")</f>
        <v/>
      </c>
    </row>
    <row r="215" spans="1:12" ht="15" customHeight="1">
      <c r="A215" s="119"/>
      <c r="B215" s="119" t="str">
        <f>IFERROR(VLOOKUP(D215,DB!A:K,11,0),"")</f>
        <v/>
      </c>
      <c r="C215" s="120"/>
      <c r="D215" s="121"/>
      <c r="E215" s="122"/>
      <c r="F215" s="123"/>
      <c r="G215" s="124">
        <f ca="1">IFERROR(NOW()-F215,"")</f>
        <v>45955.846989814818</v>
      </c>
      <c r="H215" s="123"/>
      <c r="I215" s="119" t="str">
        <f>IFERROR(VLOOKUP(D215,DB!A:F,6,0),"")</f>
        <v/>
      </c>
      <c r="J215" s="119" t="str">
        <f>IFERROR(VLOOKUP(D215,DB!A:G,7,0),"")</f>
        <v/>
      </c>
      <c r="K215" s="125"/>
      <c r="L215" s="121" t="str">
        <f>IFERROR(VLOOKUP(D215,DB!A:I,9,0),"")</f>
        <v/>
      </c>
    </row>
    <row r="216" spans="1:12" ht="15" customHeight="1">
      <c r="A216" s="119"/>
      <c r="B216" s="119" t="str">
        <f>IFERROR(VLOOKUP(D216,DB!A:K,11,0),"")</f>
        <v/>
      </c>
      <c r="C216" s="120"/>
      <c r="D216" s="121"/>
      <c r="E216" s="122"/>
      <c r="F216" s="123"/>
      <c r="G216" s="124">
        <f ca="1">IFERROR(NOW()-F216,"")</f>
        <v>45955.846989814818</v>
      </c>
      <c r="H216" s="123"/>
      <c r="I216" s="119" t="str">
        <f>IFERROR(VLOOKUP(D216,DB!A:F,6,0),"")</f>
        <v/>
      </c>
      <c r="J216" s="119" t="str">
        <f>IFERROR(VLOOKUP(D216,DB!A:G,7,0),"")</f>
        <v/>
      </c>
      <c r="K216" s="125"/>
      <c r="L216" s="121" t="str">
        <f>IFERROR(VLOOKUP(D216,DB!A:I,9,0),"")</f>
        <v/>
      </c>
    </row>
    <row r="217" spans="1:12" ht="15" customHeight="1">
      <c r="A217" s="119"/>
      <c r="B217" s="119" t="str">
        <f>IFERROR(VLOOKUP(D217,DB!A:K,11,0),"")</f>
        <v/>
      </c>
      <c r="C217" s="120"/>
      <c r="D217" s="121"/>
      <c r="E217" s="122"/>
      <c r="F217" s="123"/>
      <c r="G217" s="124">
        <f ca="1">IFERROR(NOW()-F217,"")</f>
        <v>45955.846989814818</v>
      </c>
      <c r="H217" s="123"/>
      <c r="I217" s="119" t="str">
        <f>IFERROR(VLOOKUP(D217,DB!A:F,6,0),"")</f>
        <v/>
      </c>
      <c r="J217" s="119" t="str">
        <f>IFERROR(VLOOKUP(D217,DB!A:G,7,0),"")</f>
        <v/>
      </c>
      <c r="K217" s="125"/>
      <c r="L217" s="121" t="str">
        <f>IFERROR(VLOOKUP(D217,DB!A:I,9,0),"")</f>
        <v/>
      </c>
    </row>
    <row r="218" spans="1:12" ht="15" customHeight="1">
      <c r="A218" s="119"/>
      <c r="B218" s="119" t="str">
        <f>IFERROR(VLOOKUP(D218,DB!A:K,11,0),"")</f>
        <v/>
      </c>
      <c r="C218" s="120"/>
      <c r="D218" s="121"/>
      <c r="E218" s="122"/>
      <c r="F218" s="123"/>
      <c r="G218" s="124">
        <f ca="1">IFERROR(NOW()-F218,"")</f>
        <v>45955.846989814818</v>
      </c>
      <c r="H218" s="123"/>
      <c r="I218" s="119" t="str">
        <f>IFERROR(VLOOKUP(D218,DB!A:F,6,0),"")</f>
        <v/>
      </c>
      <c r="J218" s="119" t="str">
        <f>IFERROR(VLOOKUP(D218,DB!A:G,7,0),"")</f>
        <v/>
      </c>
      <c r="K218" s="125"/>
      <c r="L218" s="121" t="str">
        <f>IFERROR(VLOOKUP(D218,DB!A:I,9,0),"")</f>
        <v/>
      </c>
    </row>
    <row r="219" spans="1:12" ht="15" customHeight="1">
      <c r="A219" s="119"/>
      <c r="B219" s="119" t="str">
        <f>IFERROR(VLOOKUP(D219,DB!A:K,11,0),"")</f>
        <v/>
      </c>
      <c r="C219" s="120"/>
      <c r="D219" s="121"/>
      <c r="E219" s="122"/>
      <c r="F219" s="123"/>
      <c r="G219" s="124">
        <f ca="1">IFERROR(NOW()-F219,"")</f>
        <v>45955.846989814818</v>
      </c>
      <c r="H219" s="123"/>
      <c r="I219" s="119" t="str">
        <f>IFERROR(VLOOKUP(D219,DB!A:F,6,0),"")</f>
        <v/>
      </c>
      <c r="J219" s="119" t="str">
        <f>IFERROR(VLOOKUP(D219,DB!A:G,7,0),"")</f>
        <v/>
      </c>
      <c r="K219" s="125"/>
      <c r="L219" s="121" t="str">
        <f>IFERROR(VLOOKUP(D219,DB!A:I,9,0),"")</f>
        <v/>
      </c>
    </row>
    <row r="220" spans="1:12" ht="15" customHeight="1">
      <c r="A220" s="119"/>
      <c r="B220" s="119" t="str">
        <f>IFERROR(VLOOKUP(D220,DB!A:K,11,0),"")</f>
        <v/>
      </c>
      <c r="C220" s="120"/>
      <c r="D220" s="121"/>
      <c r="E220" s="122"/>
      <c r="F220" s="123"/>
      <c r="G220" s="124">
        <f ca="1">IFERROR(NOW()-F220,"")</f>
        <v>45955.846989814818</v>
      </c>
      <c r="H220" s="123"/>
      <c r="I220" s="119" t="str">
        <f>IFERROR(VLOOKUP(D220,DB!A:F,6,0),"")</f>
        <v/>
      </c>
      <c r="J220" s="119" t="str">
        <f>IFERROR(VLOOKUP(D220,DB!A:G,7,0),"")</f>
        <v/>
      </c>
      <c r="K220" s="125"/>
      <c r="L220" s="121" t="str">
        <f>IFERROR(VLOOKUP(D220,DB!A:I,9,0),"")</f>
        <v/>
      </c>
    </row>
    <row r="221" spans="1:12" ht="15" customHeight="1">
      <c r="A221" s="126"/>
      <c r="B221" s="126" t="str">
        <f>IFERROR(VLOOKUP(D221,DB!A:K,11,0),"")</f>
        <v/>
      </c>
      <c r="C221" s="127"/>
      <c r="D221" s="128"/>
      <c r="E221" s="129"/>
      <c r="F221" s="130"/>
      <c r="G221" s="131">
        <f ca="1">IFERROR(NOW()-F221,"")</f>
        <v>45955.846989814818</v>
      </c>
      <c r="H221" s="130"/>
      <c r="I221" s="126" t="str">
        <f>IFERROR(VLOOKUP(D221,DB!A:F,6,0),"")</f>
        <v/>
      </c>
      <c r="J221" s="126" t="str">
        <f>IFERROR(VLOOKUP(D221,DB!A:G,7,0),"")</f>
        <v/>
      </c>
      <c r="K221" s="132"/>
      <c r="L221" s="128" t="str">
        <f>IFERROR(VLOOKUP(D221,DB!A:I,9,0),"")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39093</v>
      </c>
      <c r="B2" s="37" t="str">
        <f>IFERROR(VLOOKUP(D2,DB!A:K,11,0),"")</f>
        <v>R5</v>
      </c>
      <c r="C2" s="37">
        <v>3</v>
      </c>
      <c r="D2" s="118" t="s">
        <v>36034</v>
      </c>
      <c r="E2" s="37" t="s">
        <v>38998</v>
      </c>
      <c r="F2" s="38">
        <v>45891.832060185188</v>
      </c>
      <c r="G2" s="144">
        <f ca="1">IFERROR(NOW()-F2,"")</f>
        <v>64.014929629629478</v>
      </c>
      <c r="H2" s="38">
        <v>45891.790393518517</v>
      </c>
      <c r="I2" s="37" t="str">
        <f>IFERROR(VLOOKUP(D2,DB!A:F,6,0),"")</f>
        <v>Generator-SG</v>
      </c>
      <c r="J2" s="37" t="str">
        <f>IFERROR(VLOOKUP(D2,DB!A:G,7,0),"")</f>
        <v>Vandalized</v>
      </c>
      <c r="K2" s="37" t="s">
        <v>39094</v>
      </c>
      <c r="L2" s="37" t="str">
        <f>IFERROR(VLOOKUP(D2,DB!A:I,9,0),"")</f>
        <v>Latis</v>
      </c>
      <c r="M2" s="117"/>
    </row>
    <row r="3" spans="1:13" ht="30.75">
      <c r="A3" s="37" t="s">
        <v>39095</v>
      </c>
      <c r="B3" s="37" t="str">
        <f>IFERROR(VLOOKUP(D3,DB!A:K,11,0),"")</f>
        <v>R5</v>
      </c>
      <c r="C3" s="37">
        <v>1</v>
      </c>
      <c r="D3" s="37" t="s">
        <v>31329</v>
      </c>
      <c r="E3" s="37" t="s">
        <v>39079</v>
      </c>
      <c r="F3" s="38">
        <v>45926.188877314817</v>
      </c>
      <c r="G3" s="144">
        <f t="shared" ref="G3" ca="1" si="0">IFERROR(NOW()-F3,"")</f>
        <v>29.658112500001153</v>
      </c>
      <c r="H3" s="38">
        <v>45926.158159722225</v>
      </c>
      <c r="I3" s="37" t="str">
        <f>IFERROR(VLOOKUP(D3,DB!A:F,6,0),"")</f>
        <v>SCECO</v>
      </c>
      <c r="J3" s="37" t="str">
        <f>IFERROR(VLOOKUP(D3,DB!A:G,7,0),"")</f>
        <v>Good</v>
      </c>
      <c r="K3" s="37" t="s">
        <v>39096</v>
      </c>
      <c r="L3" s="37" t="str">
        <f>IFERROR(VLOOKUP(D3,DB!A:I,9,0),"")</f>
        <v>Latis</v>
      </c>
      <c r="M3" s="117"/>
    </row>
    <row r="4" spans="1:13" ht="48" customHeight="1">
      <c r="A4" s="152" t="s">
        <v>39097</v>
      </c>
      <c r="B4" s="152" t="str">
        <f>IFERROR(VLOOKUP(D4,DB!A:K,11,0),"")</f>
        <v>R5</v>
      </c>
      <c r="C4" s="152">
        <v>1</v>
      </c>
      <c r="D4" s="152" t="s">
        <v>34781</v>
      </c>
      <c r="E4" s="152" t="s">
        <v>39079</v>
      </c>
      <c r="F4" s="153">
        <v>45948.661111111112</v>
      </c>
      <c r="G4" s="154">
        <f ca="1">IFERROR(NOW()-F4,"")</f>
        <v>7.1858787037053844</v>
      </c>
      <c r="H4" s="153">
        <v>45948.661111111112</v>
      </c>
      <c r="I4" s="152" t="str">
        <f>IFERROR(VLOOKUP(D4,DB!A:F,6,0),"")</f>
        <v>SCECO</v>
      </c>
      <c r="J4" s="152" t="str">
        <f>IFERROR(VLOOKUP(D4,DB!A:G,7,0),"")</f>
        <v>Dead</v>
      </c>
      <c r="K4" s="152" t="s">
        <v>39098</v>
      </c>
      <c r="L4" s="152" t="str">
        <f>IFERROR(VLOOKUP(D4,DB!A:I,9,0),"")</f>
        <v>Latis</v>
      </c>
    </row>
    <row r="5" spans="1:13" ht="15">
      <c r="A5" s="152"/>
      <c r="B5" s="152" t="str">
        <f>IFERROR(VLOOKUP(D5,DB!A:K,11,0),"")</f>
        <v/>
      </c>
      <c r="C5" s="152"/>
      <c r="D5" s="152"/>
      <c r="E5" s="152"/>
      <c r="F5" s="153"/>
      <c r="G5" s="154">
        <f ca="1">IFERROR(NOW()-F5,"")</f>
        <v>45955.846989814818</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45955.846989814818</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45955.846989814818</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45955.846989814818</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45955.846989814818</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45955.846989814818</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45955.846989814818</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45955.846989814818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45955.846989814818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45955.846989814818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45955.846989814818</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45955.846989814818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45955.846989814818</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45955.846989814818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45955.846989814818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45955.846989814818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45955.846989814818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45955.846989814818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45955.846989814818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45955.846989814818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45955.846989814818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45955.846989814818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45955.846989814818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45955.846989814818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45955.846989814818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45955.846989814818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45955.846989814818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45955.846989814818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45955.846989814818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45955.846989814818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45955.846989814818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45955.846989814818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45955.846989814818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45955.846989814818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45955.846989814818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45955.846989814818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45955.846989814818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45955.846989814818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45955.846989814818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45955.846989814818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45955.846989814818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45955.846989814818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45955.846989814818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45955.846989814818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45955.846989814818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45955.846989814818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45955.846989814818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45955.846989814818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45955.846989814818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45955.846989814818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45955.846989814818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45955.846989814818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45955.846989814818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45955.846989814818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45955.846989814818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45955.846989814818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45955.846989814818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45955.846989814818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45955.846989814818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45955.846989814818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45955.846989814818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45955.846989814818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45955.846989814818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45955.846989814818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45955.846989814818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45955.846989814818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45955.846989814818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45955.846989814818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45955.846989814818</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45955.846989814818</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45955.846989814818</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45955.846989814818</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45955.846989814818</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45955.846989814818</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45955.846989814818</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45955.846989814818</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45955.846989814818</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45955.846989814818</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45955.846989814818</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45955.846989814818</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45955.846989814818</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45955.846989814818</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45955.846989814818</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45955.846989814818</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45955.846989814818</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45955.846989814818</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45955.846989814818</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45955.846989814818</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45955.846989814818</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45955.846989814818</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45955.846989814818</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45955.846989814818</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45955.846989814818</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45955.846989814818</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45955.846989814818</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45955.846989814818</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45955.846989814818</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45955.846989814818</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45955.846989814818</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45955.846989814818</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45955.846989814818</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45955.846989814818</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45955.846989814818</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45955.846989814818</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45955.846989814818</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45955.846989814818</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45955.846989814818</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45955.846989814818</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45955.846989814818</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45955.846989814818</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45955.846989814818</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45955.846989814818</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45955.846989814818</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45955.846989814818</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45955.846989814818</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45955.846989814818</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45955.846989814818</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45955.846989814818</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45955.846989814818</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45955.846989814818</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45955.846989814818</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45955.846989814818</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45955.846989814818</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45955.846989814818</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45955.846989814818</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45955.846989814818</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45955.846989814818</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45955.846989814818</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45955.846989814818</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45955.846989814818</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45955.846989814818</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45955.846989814818</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45955.846989814818</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45955.846989814818</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45955.846989814818</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45955.846989814818</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45955.846989814818</v>
      </c>
      <c r="H141" s="153"/>
      <c r="I141" s="152" t="str">
        <f>IFERROR(VLOOKUP(D141,DB!A:F,6,0),"")</f>
        <v/>
      </c>
      <c r="J141" s="152" t="str">
        <f>IFERROR(VLOOKUP(D141,DB!A:G,7,0),"")</f>
        <v/>
      </c>
      <c r="K141" s="152"/>
      <c r="L141" s="152" t="str">
        <f>IFERROR(VLOOKUP(D141,DB!A:I,9,0),"")</f>
        <v/>
      </c>
    </row>
    <row r="142" spans="1:12" ht="15">
      <c r="A142" s="152"/>
      <c r="B142" s="152" t="str">
        <f>IFERROR(VLOOKUP(D142,DB!A:K,11,0),"")</f>
        <v/>
      </c>
      <c r="C142" s="152"/>
      <c r="D142" s="152"/>
      <c r="E142" s="152"/>
      <c r="F142" s="153"/>
      <c r="G142" s="154">
        <f ca="1">IFERROR(NOW()-F142,"")</f>
        <v>45955.846989814818</v>
      </c>
      <c r="H142" s="153"/>
      <c r="I142" s="152" t="str">
        <f>IFERROR(VLOOKUP(D142,DB!A:F,6,0),"")</f>
        <v/>
      </c>
      <c r="J142" s="152" t="str">
        <f>IFERROR(VLOOKUP(D142,DB!A:G,7,0),"")</f>
        <v/>
      </c>
      <c r="K142" s="152"/>
      <c r="L142" s="152" t="str">
        <f>IFERROR(VLOOKUP(D142,DB!A:I,9,0),"")</f>
        <v/>
      </c>
    </row>
    <row r="143" spans="1:12" ht="15">
      <c r="A143" s="158"/>
      <c r="B143" s="158" t="str">
        <f>IFERROR(VLOOKUP(D143,DB!A:K,11,0),"")</f>
        <v/>
      </c>
      <c r="C143" s="158"/>
      <c r="D143" s="158"/>
      <c r="E143" s="158"/>
      <c r="F143" s="159"/>
      <c r="G143" s="160">
        <f ca="1">IFERROR(NOW()-F143,"")</f>
        <v>45955.846989814818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45955.846989814818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45955.846989814818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45955.846989814818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45955.846989814818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45955.846989814818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45955.846989814818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45955.846989814818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45955.846989814818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45955.846989814818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45955.846989814818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45955.846989814818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45955.846989814818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45955.846989814818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45955.846989814818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45955.846989814818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45955.846989814818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45955.846989814818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45955.846989814818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45955.846989814818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45955.846989814818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45955.846989814818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45955.846989814818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45955.846989814818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45955.846989814818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45955.846989814818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45955.846989814818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45955.846989814818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45955.846989814818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45955.846989814818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45955.846989814818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45955.846989814818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45955.846989814818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45955.846989814818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45955.846989814818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45955.846989814818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45955.846989814818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45955.846989814818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45955.846989814818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45955.846989814818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45955.846989814818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45955.846989814818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45955.846989814818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45955.846989814818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45955.846989814818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45955.846989814818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45955.846989814818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45955.846989814818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45955.846989814818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45955.846989814818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45955.846989814818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45955.846989814818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45955.846989814818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45955.846989814818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45955.846989814818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45955.846989814818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45955.846989814818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45955.846989814818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45955.846989814818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45955.846989814818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45955.846989814818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45955.846989814818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45955.846989814818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45955.846989814818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45955.846989814818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45955.846989814818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45955.846989814818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45955.846989814818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45955.846989814818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45955.846989814818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45955.846989814818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45955.846989814818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45955.846989814818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45955.846989814818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45955.846989814818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45955.846989814818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45955.846989814818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45955.846989814818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45955.846989814818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45955.846989814818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45955.846989814818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45955.846989814818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45955.846989814818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45955.846989814818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45955.846989814818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45955.846989814818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45955.846989814818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45955.846989814818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45955.846989814818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45955.846989814818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45955.846989814818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45955.846989814818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45955.846989814818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45955.846989814818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45955.846989814818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45955.846989814818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45955.846989814818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45955.846989814818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45955.846989814818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45955.846989814818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45955.846989814818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45955.846989814818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45955.846989814818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45955.846989814818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45955.846989814818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45955.846989814818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45955.846989814818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45955.846989814818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45955.846989814818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45955.846989814818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45955.846989814818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45955.846989814818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45955.846989814818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45955.846989814818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45955.846989814818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45955.846989814818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45955.846989814818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45955.846989814818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45955.846989814818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45955.846989814818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45955.846989814818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45955.846989814818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45955.846989814818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45955.846989814818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45955.846989814818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45955.846989814818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45955.846989814818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45955.846989814818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45955.846989814818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45955.846989814818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45955.846989814818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45955.846989814818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45955.846989814818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45955.846989814818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45955.846989814818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45955.846989814818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45955.846989814818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45955.846989814818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45955.846989814818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45955.846989814818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45955.846989814818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45955.846989814818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45955.846989814818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45955.846989814818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45955.846989814818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45955.846989814818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45955.846989814818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45955.846989814818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45955.846989814818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45955.846989814818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45955.846989814818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45955.846989814818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45955.846989814818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45955.846989814818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45955.846989814818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45955.846989814818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45955.846989814818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45955.846989814818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45955.846989814818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45955.846989814818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45955.846989814818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45955.846989814818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45955.846989814818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45955.846989814818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45955.846989814818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45955.846989814818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45955.846989814818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45955.846989814818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45955.846989814818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45955.846989814818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45955.846989814818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45955.846989814818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45955.846989814818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45955.846989814818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45955.846989814818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45955.846989814818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45955.846989814818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45955.846989814818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45955.846989814818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45955.846989814818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45955.846989814818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45955.846989814818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45955.846989814818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45955.846989814818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45955.846989814818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45955.846989814818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45955.846989814818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45955.846989814818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45955.846989814818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45955.846989814818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45955.846989814818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45955.846989814818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45955.846989814818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45955.846989814818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45955.846989814818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45955.846989814818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45955.846989814818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45955.846989814818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45955.846989814818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45955.846989814818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45955.846989814818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45955.846989814818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45955.846989814818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45955.846989814818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45955.846989814818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45955.846989814818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45955.846989814818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45955.846989814818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45955.846989814818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45955.846989814818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45955.846989814818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45955.846989814818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45955.846989814818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45955.846989814818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45955.846989814818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45955.846989814818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45955.846989814818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45955.846989814818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45955.846989814818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45955.846989814818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45955.846989814818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45955.846989814818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45955.846989814818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45955.846989814818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45955.846989814818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45955.846989814818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45955.846989814818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45955.846989814818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45955.846989814818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45955.846989814818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45955.846989814818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45955.846989814818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45955.846989814818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45955.846989814818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45955.846989814818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45955.846989814818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45955.846989814818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45955.846989814818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45955.846989814818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45955.846989814818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45955.846989814818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45955.846989814818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45955.846989814818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45955.846989814818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45955.846989814818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45955.846989814818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45955.846989814818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45955.846989814818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45955.846989814818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45955.846989814818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45955.846989814818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45955.846989814818</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45955.846989814818</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45955.846989814818</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45955.846989814818</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45955.846989814818</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45955.846989814818</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45955.846989814818</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45955.846989814818</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45955.846989814818</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45955.846989814818</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45955.846989814818</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45955.846989814818</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45955.846989814818</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45955.846989814818</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45955.846989814818</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45955.846989814818</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45955.846989814818</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45955.846989814818</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45955.846989814818</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45955.846989814818</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45955.846989814818</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45955.846989814818</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45955.846989814818</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45955.846989814818</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45955.846989814818</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45955.846989814818</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45955.846989814818</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45955.846989814818</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45955.846989814818</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45955.846989814818</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45955.846989814818</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45955.846989814818</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45955.846989814818</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45955.846989814818</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45955.846989814818</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45955.846989814818</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45955.846989814818</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45955.846989814818</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45955.846989814818</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45955.846989814818</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45955.846989814818</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45955.846989814818</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45955.846989814818</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45955.846989814818</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45955.846989814818</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45955.846989814818</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45955.846989814818</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45955.846989814818</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45955.846989814818</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45955.846989814818</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45955.846989814818</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45955.846989814818</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45955.846989814818</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45955.846989814818</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45955.846989814818</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45955.846989814818</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45955.846989814818</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45955.846989814818</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45955.846989814818</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45955.846989814818</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45955.846989814818</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45955.846989814818</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45955.846989814818</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45955.846989814818</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45955.846989814818</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45955.846989814818</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45955.846989814818</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45955.846989814818</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45955.846989814818</v>
      </c>
      <c r="H462" s="159"/>
      <c r="I462" s="158" t="str">
        <f>IFERROR(VLOOKUP(D462,DB!A:F,6,0),"")</f>
        <v/>
      </c>
      <c r="J462" s="158" t="str">
        <f>IFERROR(VLOOKUP(D462,DB!A:G,7,0),"")</f>
        <v/>
      </c>
      <c r="K462" s="158"/>
      <c r="L462" s="158" t="str">
        <f>IFERROR(VLOOKUP(D462,DB!A:I,9,0),"")</f>
        <v/>
      </c>
    </row>
    <row r="463" spans="1:12" ht="15">
      <c r="A463" s="158"/>
      <c r="B463" s="158" t="str">
        <f>IFERROR(VLOOKUP(D463,DB!A:K,11,0),"")</f>
        <v/>
      </c>
      <c r="C463" s="158"/>
      <c r="D463" s="158"/>
      <c r="E463" s="158"/>
      <c r="F463" s="159"/>
      <c r="G463" s="160">
        <f ca="1">IFERROR(NOW()-F463,"")</f>
        <v>45955.846989814818</v>
      </c>
      <c r="H463" s="159"/>
      <c r="I463" s="158" t="str">
        <f>IFERROR(VLOOKUP(D463,DB!A:F,6,0),"")</f>
        <v/>
      </c>
      <c r="J463" s="158" t="str">
        <f>IFERROR(VLOOKUP(D463,DB!A:G,7,0),"")</f>
        <v/>
      </c>
      <c r="K463" s="158"/>
      <c r="L463" s="158"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8"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5"/>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45955.846989814818</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45955.846989814818</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45955.846989814818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45955.846989814818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45955.846989814818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45955.846989814818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45955.846989814818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45955.846989814818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45955.846989814818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45955.846989814818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45955.846989814818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45955.846989814818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45955.846989814818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45955.846989814818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45955.846989814818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45955.846989814818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45955.846989814818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45955.846989814818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45955.846989814818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45955.846989814818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45955.846989814818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45955.846989814818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45955.846989814818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45955.846989814818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45955.846989814818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45955.846989814818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45955.846989814818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45955.846989814818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45955.846989814818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45955.846989814818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45955.846989814818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45955.846989814818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45955.846989814818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45955.846989814818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45955.846989814818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45955.846989814818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45955.846989814818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45955.846989814818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45955.846989814818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45955.846989814818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45955.846989814818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45955.846989814818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45955.846989814818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45955.846989814818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45955.846989814818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45955.846989814818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45955.846989814818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45955.846989814818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45955.846989814818</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45955.846989814818</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45955.846989814818</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45955.846989814818</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45955.846989814818</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45955.846989814818</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45955.846989814818</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45955.846989814818</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45955.846989814818</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45955.846989814818</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45955.846989814818</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45955.846989814818</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45955.846989814818</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45955.846989814818</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45955.846989814818</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45955.846989814818</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45955.846989814818</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45955.846989814818</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45955.846989814818</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45955.846989814818</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45955.846989814818</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45955.846989814818</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45955.846989814818</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45955.846989814818</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45955.846989814818</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45955.846989814818</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45955.846989814818</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45955.846989814818</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45955.846989814818</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45955.846989814818</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45955.846989814818</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45955.846989814818</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45955.846989814818</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45955.846989814818</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45955.846989814818</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45955.846989814818</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45955.846989814818</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45955.846989814818</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45955.846989814818</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45955.846989814818</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45955.846989814818</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45955.846989814818</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45955.846989814818</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45955.846989814818</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45955.846989814818</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45955.846989814818</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45955.846989814818</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45955.846989814818</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45955.846989814818</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45955.846989814818</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45955.846989814818</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45955.846989814818</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45955.846989814818</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45955.846989814818</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45955.846989814818</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45955.846989814818</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45955.846989814818</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45955.846989814818</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45955.846989814818</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45955.846989814818</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45955.846989814818</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45955.846989814818</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45955.846989814818</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45955.846989814818</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45955.846989814818</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45955.846989814818</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45955.846989814818</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45955.846989814818</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45955.846989814818</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45955.846989814818</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45955.846989814818</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45955.846989814818</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45955.846989814818</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45955.846989814818</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45955.846989814818</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45955.846989814818</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45955.846989814818</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45955.846989814818</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45955.846989814818</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45955.846989814818</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45955.846989814818</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45955.846989814818</v>
      </c>
      <c r="H131" s="107"/>
      <c r="I131" s="103" t="str">
        <f>IFERROR(VLOOKUP(D131,DB!A:F,6,0),"")</f>
        <v/>
      </c>
      <c r="J131" s="102" t="str">
        <f>IFERROR(VLOOKUP(D131,DB!A:G,7,0),"")</f>
        <v/>
      </c>
      <c r="K131" s="108"/>
      <c r="L131" s="109" t="str">
        <f>IFERROR(VLOOKUP(D131,DB!A:I,9,0),"")</f>
        <v/>
      </c>
    </row>
    <row r="132" spans="1:12" ht="31.5" customHeight="1">
      <c r="A132" s="104"/>
      <c r="B132" s="103" t="str">
        <f>IFERROR(VLOOKUP(D132,DB!A:K,11,0),"")</f>
        <v/>
      </c>
      <c r="C132" s="105"/>
      <c r="D132" s="103"/>
      <c r="E132" s="106"/>
      <c r="F132" s="107"/>
      <c r="G132" s="77">
        <f ca="1">IFERROR(NOW()-F132,"-")</f>
        <v>45955.846989814818</v>
      </c>
      <c r="H132" s="107"/>
      <c r="I132" s="103" t="str">
        <f>IFERROR(VLOOKUP(D132,DB!A:F,6,0),"")</f>
        <v/>
      </c>
      <c r="J132" s="102" t="str">
        <f>IFERROR(VLOOKUP(D132,DB!A:G,7,0),"")</f>
        <v/>
      </c>
      <c r="K132" s="108"/>
      <c r="L132" s="109" t="str">
        <f>IFERROR(VLOOKUP(D132,DB!A:I,9,0),"")</f>
        <v/>
      </c>
    </row>
    <row r="133" spans="1:12" ht="31.5" customHeight="1">
      <c r="A133" s="104"/>
      <c r="B133" s="103" t="str">
        <f>IFERROR(VLOOKUP(D133,DB!A:K,11,0),"")</f>
        <v/>
      </c>
      <c r="C133" s="105"/>
      <c r="D133" s="103"/>
      <c r="E133" s="106"/>
      <c r="F133" s="107"/>
      <c r="G133" s="77">
        <f ca="1">IFERROR(NOW()-F133,"-")</f>
        <v>45955.846989814818</v>
      </c>
      <c r="H133" s="107"/>
      <c r="I133" s="103" t="str">
        <f>IFERROR(VLOOKUP(D133,DB!A:F,6,0),"")</f>
        <v/>
      </c>
      <c r="J133" s="102" t="str">
        <f>IFERROR(VLOOKUP(D133,DB!A:G,7,0),"")</f>
        <v/>
      </c>
      <c r="K133" s="108"/>
      <c r="L133" s="109" t="str">
        <f>IFERROR(VLOOKUP(D133,DB!A:I,9,0),"")</f>
        <v/>
      </c>
    </row>
    <row r="134" spans="1:12" ht="31.5" customHeight="1">
      <c r="A134" s="104"/>
      <c r="B134" s="103" t="str">
        <f>IFERROR(VLOOKUP(D134,DB!A:K,11,0),"")</f>
        <v/>
      </c>
      <c r="C134" s="105"/>
      <c r="D134" s="103"/>
      <c r="E134" s="106"/>
      <c r="F134" s="107"/>
      <c r="G134" s="77">
        <f ca="1">IFERROR(NOW()-F134,"-")</f>
        <v>45955.846989814818</v>
      </c>
      <c r="H134" s="107"/>
      <c r="I134" s="103" t="str">
        <f>IFERROR(VLOOKUP(D134,DB!A:F,6,0),"")</f>
        <v/>
      </c>
      <c r="J134" s="102" t="str">
        <f>IFERROR(VLOOKUP(D134,DB!A:G,7,0),"")</f>
        <v/>
      </c>
      <c r="K134" s="108"/>
      <c r="L134" s="109" t="str">
        <f>IFERROR(VLOOKUP(D134,DB!A:I,9,0),"")</f>
        <v/>
      </c>
    </row>
    <row r="135" spans="1:12" ht="31.5" customHeight="1">
      <c r="A135" s="104"/>
      <c r="B135" s="103" t="str">
        <f>IFERROR(VLOOKUP(D135,DB!A:K,11,0),"")</f>
        <v/>
      </c>
      <c r="C135" s="105"/>
      <c r="D135" s="103"/>
      <c r="E135" s="106"/>
      <c r="F135" s="107"/>
      <c r="G135" s="77">
        <f ca="1">IFERROR(NOW()-F135,"-")</f>
        <v>45955.846989814818</v>
      </c>
      <c r="H135" s="107"/>
      <c r="I135" s="103" t="str">
        <f>IFERROR(VLOOKUP(D135,DB!A:F,6,0),"")</f>
        <v/>
      </c>
      <c r="J135" s="102" t="str">
        <f>IFERROR(VLOOKUP(D135,DB!A:G,7,0),"")</f>
        <v/>
      </c>
      <c r="K135" s="108"/>
      <c r="L135" s="109" t="str">
        <f>IFERROR(VLOOKUP(D135,DB!A:I,9,0),"")</f>
        <v/>
      </c>
    </row>
  </sheetData>
  <dataValidations count="2">
    <dataValidation allowBlank="1" showInputMessage="1" showErrorMessage="1" sqref="E1" xr:uid="{380493DB-286A-4683-AF55-C78F04945A49}"/>
    <dataValidation type="list" allowBlank="1" showInputMessage="1" showErrorMessage="1" sqref="E2:E13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2025-10-25T17:21:43Z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